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https://instituteprojmgt.sharepoint.com/sites/Home-NEW/NAS Copy/Design/OPEN/7 Assessment resources/6 PM templates/"/>
    </mc:Choice>
  </mc:AlternateContent>
  <xr:revisionPtr revIDLastSave="1029" documentId="10_ncr:100000_{18448DCD-3649-4010-AFF7-4F82A7AFC813}" xr6:coauthVersionLast="47" xr6:coauthVersionMax="47" xr10:uidLastSave="{6F49235F-25E7-4D94-B8CF-D4F7EAAF5F48}"/>
  <bookViews>
    <workbookView xWindow="-120" yWindow="-120" windowWidth="29040" windowHeight="15840" tabRatio="900" xr2:uid="{00000000-000D-0000-FFFF-FFFF00000000}"/>
  </bookViews>
  <sheets>
    <sheet name="Risk Register" sheetId="1" r:id="rId1"/>
    <sheet name="Example" sheetId="87"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 name="Methodology" sheetId="3" r:id="rId33"/>
  </sheets>
  <definedNames>
    <definedName name="_xlnm._FilterDatabase" localSheetId="0" hidden="1">'Risk Register'!$A$4:$I$34</definedName>
    <definedName name="Category" localSheetId="11">'Risk Register'!#REF!</definedName>
    <definedName name="Category" localSheetId="12">'Risk Register'!#REF!</definedName>
    <definedName name="Category" localSheetId="13">'Risk Register'!#REF!</definedName>
    <definedName name="Category" localSheetId="14">'Risk Register'!#REF!</definedName>
    <definedName name="Category" localSheetId="15">'Risk Register'!#REF!</definedName>
    <definedName name="Category" localSheetId="16">'Risk Register'!#REF!</definedName>
    <definedName name="Category" localSheetId="17">'Risk Register'!#REF!</definedName>
    <definedName name="Category" localSheetId="18">'Risk Register'!#REF!</definedName>
    <definedName name="Category" localSheetId="19">'Risk Register'!#REF!</definedName>
    <definedName name="Category" localSheetId="20">'Risk Register'!#REF!</definedName>
    <definedName name="Category" localSheetId="3">'Risk Register'!#REF!</definedName>
    <definedName name="Category" localSheetId="21">'Risk Register'!#REF!</definedName>
    <definedName name="Category" localSheetId="22">'Risk Register'!#REF!</definedName>
    <definedName name="Category" localSheetId="23">'Risk Register'!#REF!</definedName>
    <definedName name="Category" localSheetId="24">'Risk Register'!#REF!</definedName>
    <definedName name="Category" localSheetId="25">'Risk Register'!#REF!</definedName>
    <definedName name="Category" localSheetId="26">'Risk Register'!#REF!</definedName>
    <definedName name="Category" localSheetId="27">'Risk Register'!#REF!</definedName>
    <definedName name="Category" localSheetId="28">'Risk Register'!#REF!</definedName>
    <definedName name="Category" localSheetId="29">'Risk Register'!#REF!</definedName>
    <definedName name="Category" localSheetId="30">'Risk Register'!#REF!</definedName>
    <definedName name="Category" localSheetId="4">'Risk Register'!#REF!</definedName>
    <definedName name="Category" localSheetId="31">'Risk Register'!#REF!</definedName>
    <definedName name="Category" localSheetId="5">'Risk Register'!#REF!</definedName>
    <definedName name="Category" localSheetId="6">'Risk Register'!#REF!</definedName>
    <definedName name="Category" localSheetId="7">'Risk Register'!#REF!</definedName>
    <definedName name="Category" localSheetId="8">'Risk Register'!#REF!</definedName>
    <definedName name="Category" localSheetId="9">'Risk Register'!#REF!</definedName>
    <definedName name="Category" localSheetId="10">'Risk Register'!#REF!</definedName>
    <definedName name="Category">'Risk Register'!#REF!</definedName>
    <definedName name="Engagement" localSheetId="11">'Risk Register'!#REF!</definedName>
    <definedName name="Engagement" localSheetId="12">'Risk Register'!#REF!</definedName>
    <definedName name="Engagement" localSheetId="13">'Risk Register'!#REF!</definedName>
    <definedName name="Engagement" localSheetId="14">'Risk Register'!#REF!</definedName>
    <definedName name="Engagement" localSheetId="15">'Risk Register'!#REF!</definedName>
    <definedName name="Engagement" localSheetId="16">'Risk Register'!#REF!</definedName>
    <definedName name="Engagement" localSheetId="17">'Risk Register'!#REF!</definedName>
    <definedName name="Engagement" localSheetId="18">'Risk Register'!#REF!</definedName>
    <definedName name="Engagement" localSheetId="19">'Risk Register'!#REF!</definedName>
    <definedName name="Engagement" localSheetId="20">'Risk Register'!#REF!</definedName>
    <definedName name="Engagement" localSheetId="3">'Risk Register'!#REF!</definedName>
    <definedName name="Engagement" localSheetId="21">'Risk Register'!#REF!</definedName>
    <definedName name="Engagement" localSheetId="22">'Risk Register'!#REF!</definedName>
    <definedName name="Engagement" localSheetId="23">'Risk Register'!#REF!</definedName>
    <definedName name="Engagement" localSheetId="24">'Risk Register'!#REF!</definedName>
    <definedName name="Engagement" localSheetId="25">'Risk Register'!#REF!</definedName>
    <definedName name="Engagement" localSheetId="26">'Risk Register'!#REF!</definedName>
    <definedName name="Engagement" localSheetId="27">'Risk Register'!#REF!</definedName>
    <definedName name="Engagement" localSheetId="28">'Risk Register'!#REF!</definedName>
    <definedName name="Engagement" localSheetId="29">'Risk Register'!#REF!</definedName>
    <definedName name="Engagement" localSheetId="30">'Risk Register'!#REF!</definedName>
    <definedName name="Engagement" localSheetId="4">'Risk Register'!#REF!</definedName>
    <definedName name="Engagement" localSheetId="31">'Risk Register'!#REF!</definedName>
    <definedName name="Engagement" localSheetId="5">'Risk Register'!#REF!</definedName>
    <definedName name="Engagement" localSheetId="6">'Risk Register'!#REF!</definedName>
    <definedName name="Engagement" localSheetId="7">'Risk Register'!#REF!</definedName>
    <definedName name="Engagement" localSheetId="8">'Risk Register'!#REF!</definedName>
    <definedName name="Engagement" localSheetId="9">'Risk Register'!#REF!</definedName>
    <definedName name="Engagement" localSheetId="10">'Risk Register'!#REF!</definedName>
    <definedName name="Engagement">'Risk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Owner">'Risk Register'!$D$5</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'Risk Register'!$D$5</definedName>
    <definedName name="Status" localSheetId="11">'Risk Register'!#REF!</definedName>
    <definedName name="Status" localSheetId="12">'Risk Register'!#REF!</definedName>
    <definedName name="Status" localSheetId="13">'Risk Register'!#REF!</definedName>
    <definedName name="Status" localSheetId="14">'Risk Register'!#REF!</definedName>
    <definedName name="Status" localSheetId="15">'Risk Register'!#REF!</definedName>
    <definedName name="Status" localSheetId="16">'Risk Register'!#REF!</definedName>
    <definedName name="Status" localSheetId="17">'Risk Register'!#REF!</definedName>
    <definedName name="Status" localSheetId="18">'Risk Register'!#REF!</definedName>
    <definedName name="Status" localSheetId="19">'Risk Register'!#REF!</definedName>
    <definedName name="Status" localSheetId="20">'Risk Register'!#REF!</definedName>
    <definedName name="Status" localSheetId="3">'Risk Register'!#REF!</definedName>
    <definedName name="Status" localSheetId="21">'Risk Register'!#REF!</definedName>
    <definedName name="Status" localSheetId="22">'Risk Register'!#REF!</definedName>
    <definedName name="Status" localSheetId="23">'Risk Register'!#REF!</definedName>
    <definedName name="Status" localSheetId="24">'Risk Register'!#REF!</definedName>
    <definedName name="Status" localSheetId="25">'Risk Register'!#REF!</definedName>
    <definedName name="Status" localSheetId="26">'Risk Register'!#REF!</definedName>
    <definedName name="Status" localSheetId="27">'Risk Register'!#REF!</definedName>
    <definedName name="Status" localSheetId="28">'Risk Register'!#REF!</definedName>
    <definedName name="Status" localSheetId="29">'Risk Register'!#REF!</definedName>
    <definedName name="Status" localSheetId="30">'Risk Register'!#REF!</definedName>
    <definedName name="Status" localSheetId="4">'Risk Register'!#REF!</definedName>
    <definedName name="Status" localSheetId="31">'Risk Register'!#REF!</definedName>
    <definedName name="Status" localSheetId="5">'Risk Register'!#REF!</definedName>
    <definedName name="Status" localSheetId="6">'Risk Register'!#REF!</definedName>
    <definedName name="Status" localSheetId="7">'Risk Register'!#REF!</definedName>
    <definedName name="Status" localSheetId="8">'Risk Register'!#REF!</definedName>
    <definedName name="Status" localSheetId="9">'Risk Register'!#REF!</definedName>
    <definedName name="Status" localSheetId="10">'Risk Register'!#REF!</definedName>
    <definedName name="Status">'Risk Register'!#REF!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6" i="57" l="1"/>
  <c r="K16" i="57"/>
  <c r="J17" i="57"/>
  <c r="K17" i="57"/>
  <c r="J18" i="57"/>
  <c r="K18" i="57"/>
  <c r="J19" i="57"/>
  <c r="K19" i="57"/>
  <c r="J20" i="57"/>
  <c r="K20" i="57"/>
  <c r="J21" i="57"/>
  <c r="K21" i="57"/>
  <c r="J22" i="57"/>
  <c r="K22" i="57"/>
  <c r="J23" i="57"/>
  <c r="K23" i="57"/>
  <c r="K3" i="57"/>
  <c r="J8" i="57"/>
  <c r="J9" i="57"/>
  <c r="J10" i="57"/>
  <c r="J3" i="57"/>
  <c r="K3" i="58"/>
  <c r="J10" i="58"/>
  <c r="J3" i="58"/>
  <c r="K3" i="59"/>
  <c r="J3" i="59"/>
  <c r="K3" i="60"/>
  <c r="J3" i="60"/>
  <c r="K3" i="61"/>
  <c r="J3" i="61"/>
  <c r="K3" i="62"/>
  <c r="J3" i="62"/>
  <c r="K3" i="63"/>
  <c r="J3" i="63"/>
  <c r="K3" i="64"/>
  <c r="J3" i="64"/>
  <c r="K3" i="65"/>
  <c r="J3" i="65"/>
  <c r="K3" i="66"/>
  <c r="J3" i="66"/>
  <c r="K3" i="67"/>
  <c r="J3" i="67"/>
  <c r="K3" i="68"/>
  <c r="J3" i="68"/>
  <c r="K3" i="69"/>
  <c r="J3" i="69"/>
  <c r="K3" i="70"/>
  <c r="J3" i="70"/>
  <c r="K3" i="71"/>
  <c r="J3" i="71"/>
  <c r="K3" i="72"/>
  <c r="J3" i="72"/>
  <c r="K3" i="73"/>
  <c r="J3" i="73"/>
  <c r="K3" i="74"/>
  <c r="J3" i="74"/>
  <c r="K3" i="75"/>
  <c r="J3" i="75"/>
  <c r="K3" i="76"/>
  <c r="J3" i="76"/>
  <c r="K3" i="77"/>
  <c r="J3" i="77"/>
  <c r="K3" i="78"/>
  <c r="J3" i="78"/>
  <c r="K3" i="79"/>
  <c r="J3" i="79"/>
  <c r="K3" i="80"/>
  <c r="J3" i="80"/>
  <c r="K3" i="81"/>
  <c r="J3" i="81"/>
  <c r="K3" i="82"/>
  <c r="J3" i="82"/>
  <c r="K3" i="83"/>
  <c r="J3" i="83"/>
  <c r="K3" i="84"/>
  <c r="J3" i="84"/>
  <c r="K3" i="85"/>
  <c r="J3" i="85"/>
  <c r="J3" i="86"/>
  <c r="J16" i="86"/>
  <c r="K16" i="86"/>
  <c r="J17" i="86"/>
  <c r="K17" i="86"/>
  <c r="J18" i="86"/>
  <c r="K18" i="86"/>
  <c r="J19" i="86"/>
  <c r="K19" i="86"/>
  <c r="J20" i="86"/>
  <c r="K20" i="86"/>
  <c r="J21" i="86"/>
  <c r="K21" i="86"/>
  <c r="J22" i="86"/>
  <c r="K22" i="86"/>
  <c r="J23" i="86"/>
  <c r="K23" i="86"/>
  <c r="K3" i="86"/>
  <c r="I23" i="86"/>
  <c r="A23" i="86"/>
  <c r="I22" i="86"/>
  <c r="A22" i="86"/>
  <c r="I21" i="86"/>
  <c r="A21" i="86"/>
  <c r="I20" i="86"/>
  <c r="A20" i="86"/>
  <c r="I19" i="86"/>
  <c r="A19" i="86"/>
  <c r="I18" i="86"/>
  <c r="A18" i="86"/>
  <c r="I17" i="86"/>
  <c r="A17" i="86"/>
  <c r="I16" i="86"/>
  <c r="A16" i="86"/>
  <c r="J13" i="86"/>
  <c r="I13" i="86"/>
  <c r="J12" i="86"/>
  <c r="I12" i="86"/>
  <c r="J11" i="86"/>
  <c r="I11" i="86"/>
  <c r="J10" i="86"/>
  <c r="I10" i="86"/>
  <c r="J9" i="86"/>
  <c r="I9" i="86"/>
  <c r="J8" i="86"/>
  <c r="I8" i="86"/>
  <c r="J23" i="85"/>
  <c r="K23" i="85"/>
  <c r="I23" i="85"/>
  <c r="A23" i="85"/>
  <c r="J22" i="85"/>
  <c r="K22" i="85"/>
  <c r="I22" i="85"/>
  <c r="A22" i="85"/>
  <c r="J21" i="85"/>
  <c r="K21" i="85"/>
  <c r="I21" i="85"/>
  <c r="A21" i="85"/>
  <c r="J20" i="85"/>
  <c r="K20" i="85"/>
  <c r="I20" i="85"/>
  <c r="A20" i="85"/>
  <c r="J19" i="85"/>
  <c r="K19" i="85"/>
  <c r="I19" i="85"/>
  <c r="A19" i="85"/>
  <c r="J18" i="85"/>
  <c r="K18" i="85"/>
  <c r="I18" i="85"/>
  <c r="A18" i="85"/>
  <c r="J17" i="85"/>
  <c r="K17" i="85"/>
  <c r="I17" i="85"/>
  <c r="A17" i="85"/>
  <c r="J16" i="85"/>
  <c r="K16" i="85"/>
  <c r="I16" i="85"/>
  <c r="A16" i="85"/>
  <c r="J13" i="85"/>
  <c r="I13" i="85"/>
  <c r="J12" i="85"/>
  <c r="I12" i="85"/>
  <c r="J11" i="85"/>
  <c r="I11" i="85"/>
  <c r="J10" i="85"/>
  <c r="I10" i="85"/>
  <c r="J9" i="85"/>
  <c r="I9" i="85"/>
  <c r="J8" i="85"/>
  <c r="I8" i="85"/>
  <c r="J23" i="84"/>
  <c r="K23" i="84"/>
  <c r="I23" i="84"/>
  <c r="A23" i="84"/>
  <c r="J22" i="84"/>
  <c r="K22" i="84"/>
  <c r="I22" i="84"/>
  <c r="A22" i="84"/>
  <c r="J21" i="84"/>
  <c r="K21" i="84"/>
  <c r="I21" i="84"/>
  <c r="A21" i="84"/>
  <c r="J20" i="84"/>
  <c r="K20" i="84"/>
  <c r="I20" i="84"/>
  <c r="A20" i="84"/>
  <c r="J19" i="84"/>
  <c r="K19" i="84"/>
  <c r="I19" i="84"/>
  <c r="A19" i="84"/>
  <c r="J18" i="84"/>
  <c r="K18" i="84"/>
  <c r="I18" i="84"/>
  <c r="A18" i="84"/>
  <c r="J17" i="84"/>
  <c r="K17" i="84"/>
  <c r="I17" i="84"/>
  <c r="A17" i="84"/>
  <c r="J16" i="84"/>
  <c r="K16" i="84"/>
  <c r="I16" i="84"/>
  <c r="A16" i="84"/>
  <c r="J13" i="84"/>
  <c r="I13" i="84"/>
  <c r="J12" i="84"/>
  <c r="I12" i="84"/>
  <c r="J11" i="84"/>
  <c r="I11" i="84"/>
  <c r="J10" i="84"/>
  <c r="I10" i="84"/>
  <c r="J9" i="84"/>
  <c r="I9" i="84"/>
  <c r="J8" i="84"/>
  <c r="I8" i="84"/>
  <c r="J23" i="83"/>
  <c r="K23" i="83"/>
  <c r="I23" i="83"/>
  <c r="A23" i="83"/>
  <c r="J22" i="83"/>
  <c r="K22" i="83"/>
  <c r="I22" i="83"/>
  <c r="A22" i="83"/>
  <c r="J21" i="83"/>
  <c r="K21" i="83"/>
  <c r="I21" i="83"/>
  <c r="A21" i="83"/>
  <c r="J20" i="83"/>
  <c r="K20" i="83"/>
  <c r="I20" i="83"/>
  <c r="A20" i="83"/>
  <c r="J19" i="83"/>
  <c r="K19" i="83"/>
  <c r="I19" i="83"/>
  <c r="A19" i="83"/>
  <c r="J18" i="83"/>
  <c r="K18" i="83"/>
  <c r="I18" i="83"/>
  <c r="A18" i="83"/>
  <c r="J17" i="83"/>
  <c r="K17" i="83"/>
  <c r="I17" i="83"/>
  <c r="A17" i="83"/>
  <c r="J16" i="83"/>
  <c r="K16" i="83"/>
  <c r="I16" i="83"/>
  <c r="A16" i="83"/>
  <c r="J13" i="83"/>
  <c r="I13" i="83"/>
  <c r="J12" i="83"/>
  <c r="I12" i="83"/>
  <c r="J11" i="83"/>
  <c r="I11" i="83"/>
  <c r="J10" i="83"/>
  <c r="I10" i="83"/>
  <c r="J9" i="83"/>
  <c r="I9" i="83"/>
  <c r="J8" i="83"/>
  <c r="I8" i="83"/>
  <c r="J23" i="82"/>
  <c r="K23" i="82"/>
  <c r="I23" i="82"/>
  <c r="A23" i="82"/>
  <c r="J22" i="82"/>
  <c r="K22" i="82"/>
  <c r="I22" i="82"/>
  <c r="A22" i="82"/>
  <c r="J21" i="82"/>
  <c r="K21" i="82"/>
  <c r="I21" i="82"/>
  <c r="A21" i="82"/>
  <c r="J20" i="82"/>
  <c r="K20" i="82"/>
  <c r="I20" i="82"/>
  <c r="A20" i="82"/>
  <c r="J19" i="82"/>
  <c r="K19" i="82"/>
  <c r="I19" i="82"/>
  <c r="A19" i="82"/>
  <c r="J18" i="82"/>
  <c r="K18" i="82"/>
  <c r="I18" i="82"/>
  <c r="A18" i="82"/>
  <c r="J17" i="82"/>
  <c r="K17" i="82"/>
  <c r="I17" i="82"/>
  <c r="A17" i="82"/>
  <c r="J16" i="82"/>
  <c r="K16" i="82"/>
  <c r="I16" i="82"/>
  <c r="A16" i="82"/>
  <c r="J13" i="82"/>
  <c r="I13" i="82"/>
  <c r="J12" i="82"/>
  <c r="I12" i="82"/>
  <c r="J11" i="82"/>
  <c r="I11" i="82"/>
  <c r="J10" i="82"/>
  <c r="I10" i="82"/>
  <c r="J9" i="82"/>
  <c r="I9" i="82"/>
  <c r="J8" i="82"/>
  <c r="I8" i="82"/>
  <c r="J23" i="81"/>
  <c r="K23" i="81"/>
  <c r="I23" i="81"/>
  <c r="A23" i="81"/>
  <c r="J22" i="81"/>
  <c r="K22" i="81"/>
  <c r="I22" i="81"/>
  <c r="A22" i="81"/>
  <c r="J21" i="81"/>
  <c r="K21" i="81"/>
  <c r="I21" i="81"/>
  <c r="A21" i="81"/>
  <c r="J20" i="81"/>
  <c r="K20" i="81"/>
  <c r="I20" i="81"/>
  <c r="A20" i="81"/>
  <c r="J19" i="81"/>
  <c r="K19" i="81"/>
  <c r="I19" i="81"/>
  <c r="A19" i="81"/>
  <c r="J18" i="81"/>
  <c r="K18" i="81"/>
  <c r="I18" i="81"/>
  <c r="A18" i="81"/>
  <c r="J17" i="81"/>
  <c r="K17" i="81"/>
  <c r="I17" i="81"/>
  <c r="A17" i="81"/>
  <c r="J16" i="81"/>
  <c r="K16" i="81"/>
  <c r="I16" i="81"/>
  <c r="A16" i="81"/>
  <c r="J13" i="81"/>
  <c r="I13" i="81"/>
  <c r="J12" i="81"/>
  <c r="I12" i="81"/>
  <c r="J11" i="81"/>
  <c r="I11" i="81"/>
  <c r="J10" i="81"/>
  <c r="I10" i="81"/>
  <c r="J9" i="81"/>
  <c r="I9" i="81"/>
  <c r="J8" i="81"/>
  <c r="I8" i="81"/>
  <c r="J23" i="80"/>
  <c r="K23" i="80"/>
  <c r="I23" i="80"/>
  <c r="A23" i="80"/>
  <c r="J22" i="80"/>
  <c r="K22" i="80"/>
  <c r="I22" i="80"/>
  <c r="A22" i="80"/>
  <c r="J21" i="80"/>
  <c r="K21" i="80"/>
  <c r="I21" i="80"/>
  <c r="A21" i="80"/>
  <c r="J20" i="80"/>
  <c r="K20" i="80"/>
  <c r="I20" i="80"/>
  <c r="A20" i="80"/>
  <c r="J19" i="80"/>
  <c r="K19" i="80"/>
  <c r="I19" i="80"/>
  <c r="A19" i="80"/>
  <c r="J18" i="80"/>
  <c r="K18" i="80"/>
  <c r="I18" i="80"/>
  <c r="A18" i="80"/>
  <c r="J17" i="80"/>
  <c r="K17" i="80"/>
  <c r="I17" i="80"/>
  <c r="A17" i="80"/>
  <c r="J16" i="80"/>
  <c r="K16" i="80"/>
  <c r="I16" i="80"/>
  <c r="A16" i="80"/>
  <c r="J13" i="80"/>
  <c r="I13" i="80"/>
  <c r="J12" i="80"/>
  <c r="I12" i="80"/>
  <c r="J11" i="80"/>
  <c r="I11" i="80"/>
  <c r="J10" i="80"/>
  <c r="I10" i="80"/>
  <c r="J9" i="80"/>
  <c r="I9" i="80"/>
  <c r="J8" i="80"/>
  <c r="I8" i="80"/>
  <c r="J23" i="79"/>
  <c r="K23" i="79"/>
  <c r="I23" i="79"/>
  <c r="A23" i="79"/>
  <c r="J22" i="79"/>
  <c r="K22" i="79"/>
  <c r="I22" i="79"/>
  <c r="A22" i="79"/>
  <c r="J21" i="79"/>
  <c r="K21" i="79"/>
  <c r="I21" i="79"/>
  <c r="A21" i="79"/>
  <c r="J20" i="79"/>
  <c r="K20" i="79"/>
  <c r="I20" i="79"/>
  <c r="A20" i="79"/>
  <c r="J19" i="79"/>
  <c r="K19" i="79"/>
  <c r="I19" i="79"/>
  <c r="A19" i="79"/>
  <c r="J18" i="79"/>
  <c r="K18" i="79"/>
  <c r="I18" i="79"/>
  <c r="A18" i="79"/>
  <c r="J17" i="79"/>
  <c r="K17" i="79"/>
  <c r="I17" i="79"/>
  <c r="A17" i="79"/>
  <c r="J16" i="79"/>
  <c r="K16" i="79"/>
  <c r="I16" i="79"/>
  <c r="A16" i="79"/>
  <c r="J13" i="79"/>
  <c r="I13" i="79"/>
  <c r="J12" i="79"/>
  <c r="I12" i="79"/>
  <c r="J11" i="79"/>
  <c r="I11" i="79"/>
  <c r="J10" i="79"/>
  <c r="I10" i="79"/>
  <c r="J9" i="79"/>
  <c r="I9" i="79"/>
  <c r="J8" i="79"/>
  <c r="I8" i="79"/>
  <c r="J23" i="78"/>
  <c r="K23" i="78"/>
  <c r="I23" i="78"/>
  <c r="A23" i="78"/>
  <c r="J22" i="78"/>
  <c r="K22" i="78"/>
  <c r="I22" i="78"/>
  <c r="A22" i="78"/>
  <c r="J21" i="78"/>
  <c r="K21" i="78"/>
  <c r="I21" i="78"/>
  <c r="A21" i="78"/>
  <c r="J20" i="78"/>
  <c r="K20" i="78"/>
  <c r="I20" i="78"/>
  <c r="A20" i="78"/>
  <c r="J19" i="78"/>
  <c r="K19" i="78"/>
  <c r="I19" i="78"/>
  <c r="A19" i="78"/>
  <c r="J18" i="78"/>
  <c r="K18" i="78"/>
  <c r="I18" i="78"/>
  <c r="A18" i="78"/>
  <c r="J17" i="78"/>
  <c r="K17" i="78"/>
  <c r="I17" i="78"/>
  <c r="A17" i="78"/>
  <c r="J16" i="78"/>
  <c r="K16" i="78"/>
  <c r="I16" i="78"/>
  <c r="A16" i="78"/>
  <c r="J13" i="78"/>
  <c r="I13" i="78"/>
  <c r="J12" i="78"/>
  <c r="I12" i="78"/>
  <c r="J11" i="78"/>
  <c r="I11" i="78"/>
  <c r="J10" i="78"/>
  <c r="I10" i="78"/>
  <c r="J9" i="78"/>
  <c r="I9" i="78"/>
  <c r="J8" i="78"/>
  <c r="I8" i="78"/>
  <c r="J23" i="77"/>
  <c r="K23" i="77"/>
  <c r="I23" i="77"/>
  <c r="A23" i="77"/>
  <c r="J22" i="77"/>
  <c r="K22" i="77"/>
  <c r="I22" i="77"/>
  <c r="A22" i="77"/>
  <c r="J21" i="77"/>
  <c r="K21" i="77"/>
  <c r="I21" i="77"/>
  <c r="A21" i="77"/>
  <c r="J20" i="77"/>
  <c r="K20" i="77"/>
  <c r="I20" i="77"/>
  <c r="A20" i="77"/>
  <c r="J19" i="77"/>
  <c r="K19" i="77"/>
  <c r="I19" i="77"/>
  <c r="A19" i="77"/>
  <c r="J18" i="77"/>
  <c r="K18" i="77"/>
  <c r="I18" i="77"/>
  <c r="A18" i="77"/>
  <c r="J17" i="77"/>
  <c r="K17" i="77"/>
  <c r="I17" i="77"/>
  <c r="A17" i="77"/>
  <c r="J16" i="77"/>
  <c r="K16" i="77"/>
  <c r="I16" i="77"/>
  <c r="A16" i="77"/>
  <c r="J13" i="77"/>
  <c r="I13" i="77"/>
  <c r="J12" i="77"/>
  <c r="I12" i="77"/>
  <c r="J11" i="77"/>
  <c r="I11" i="77"/>
  <c r="J10" i="77"/>
  <c r="I10" i="77"/>
  <c r="J9" i="77"/>
  <c r="I9" i="77"/>
  <c r="J8" i="77"/>
  <c r="I8" i="77"/>
  <c r="J23" i="76"/>
  <c r="K23" i="76"/>
  <c r="I23" i="76"/>
  <c r="A23" i="76"/>
  <c r="J22" i="76"/>
  <c r="K22" i="76"/>
  <c r="I22" i="76"/>
  <c r="A22" i="76"/>
  <c r="J21" i="76"/>
  <c r="K21" i="76"/>
  <c r="I21" i="76"/>
  <c r="A21" i="76"/>
  <c r="J20" i="76"/>
  <c r="K20" i="76"/>
  <c r="I20" i="76"/>
  <c r="A20" i="76"/>
  <c r="J19" i="76"/>
  <c r="K19" i="76"/>
  <c r="I19" i="76"/>
  <c r="A19" i="76"/>
  <c r="J18" i="76"/>
  <c r="K18" i="76"/>
  <c r="I18" i="76"/>
  <c r="A18" i="76"/>
  <c r="J17" i="76"/>
  <c r="K17" i="76"/>
  <c r="I17" i="76"/>
  <c r="A17" i="76"/>
  <c r="J16" i="76"/>
  <c r="K16" i="76"/>
  <c r="I16" i="76"/>
  <c r="A16" i="76"/>
  <c r="J13" i="76"/>
  <c r="I13" i="76"/>
  <c r="J12" i="76"/>
  <c r="I12" i="76"/>
  <c r="J11" i="76"/>
  <c r="I11" i="76"/>
  <c r="J10" i="76"/>
  <c r="I10" i="76"/>
  <c r="J9" i="76"/>
  <c r="I9" i="76"/>
  <c r="J8" i="76"/>
  <c r="I8" i="76"/>
  <c r="J23" i="75"/>
  <c r="K23" i="75"/>
  <c r="I23" i="75"/>
  <c r="A23" i="75"/>
  <c r="J22" i="75"/>
  <c r="K22" i="75"/>
  <c r="I22" i="75"/>
  <c r="A22" i="75"/>
  <c r="J21" i="75"/>
  <c r="K21" i="75"/>
  <c r="I21" i="75"/>
  <c r="A21" i="75"/>
  <c r="J20" i="75"/>
  <c r="K20" i="75"/>
  <c r="I20" i="75"/>
  <c r="A20" i="75"/>
  <c r="J19" i="75"/>
  <c r="K19" i="75"/>
  <c r="I19" i="75"/>
  <c r="A19" i="75"/>
  <c r="J18" i="75"/>
  <c r="K18" i="75"/>
  <c r="I18" i="75"/>
  <c r="A18" i="75"/>
  <c r="J17" i="75"/>
  <c r="K17" i="75"/>
  <c r="I17" i="75"/>
  <c r="A17" i="75"/>
  <c r="J16" i="75"/>
  <c r="K16" i="75"/>
  <c r="I16" i="75"/>
  <c r="A16" i="75"/>
  <c r="J13" i="75"/>
  <c r="I13" i="75"/>
  <c r="J12" i="75"/>
  <c r="I12" i="75"/>
  <c r="J11" i="75"/>
  <c r="I11" i="75"/>
  <c r="J10" i="75"/>
  <c r="I10" i="75"/>
  <c r="J9" i="75"/>
  <c r="I9" i="75"/>
  <c r="J8" i="75"/>
  <c r="I8" i="75"/>
  <c r="J23" i="74"/>
  <c r="K23" i="74"/>
  <c r="I23" i="74"/>
  <c r="A23" i="74"/>
  <c r="J22" i="74"/>
  <c r="K22" i="74"/>
  <c r="I22" i="74"/>
  <c r="A22" i="74"/>
  <c r="J21" i="74"/>
  <c r="K21" i="74"/>
  <c r="I21" i="74"/>
  <c r="A21" i="74"/>
  <c r="J20" i="74"/>
  <c r="K20" i="74"/>
  <c r="I20" i="74"/>
  <c r="A20" i="74"/>
  <c r="J19" i="74"/>
  <c r="K19" i="74"/>
  <c r="I19" i="74"/>
  <c r="A19" i="74"/>
  <c r="J18" i="74"/>
  <c r="K18" i="74"/>
  <c r="I18" i="74"/>
  <c r="A18" i="74"/>
  <c r="J17" i="74"/>
  <c r="K17" i="74"/>
  <c r="I17" i="74"/>
  <c r="A17" i="74"/>
  <c r="J16" i="74"/>
  <c r="K16" i="74"/>
  <c r="I16" i="74"/>
  <c r="A16" i="74"/>
  <c r="J13" i="74"/>
  <c r="I13" i="74"/>
  <c r="J12" i="74"/>
  <c r="I12" i="74"/>
  <c r="J11" i="74"/>
  <c r="I11" i="74"/>
  <c r="J10" i="74"/>
  <c r="I10" i="74"/>
  <c r="J9" i="74"/>
  <c r="I9" i="74"/>
  <c r="J8" i="74"/>
  <c r="I8" i="74"/>
  <c r="J23" i="73"/>
  <c r="K23" i="73"/>
  <c r="I23" i="73"/>
  <c r="A23" i="73"/>
  <c r="J22" i="73"/>
  <c r="K22" i="73"/>
  <c r="I22" i="73"/>
  <c r="A22" i="73"/>
  <c r="J21" i="73"/>
  <c r="K21" i="73"/>
  <c r="I21" i="73"/>
  <c r="A21" i="73"/>
  <c r="J20" i="73"/>
  <c r="K20" i="73"/>
  <c r="I20" i="73"/>
  <c r="A20" i="73"/>
  <c r="J19" i="73"/>
  <c r="K19" i="73"/>
  <c r="I19" i="73"/>
  <c r="A19" i="73"/>
  <c r="J18" i="73"/>
  <c r="K18" i="73"/>
  <c r="I18" i="73"/>
  <c r="A18" i="73"/>
  <c r="J17" i="73"/>
  <c r="K17" i="73"/>
  <c r="I17" i="73"/>
  <c r="A17" i="73"/>
  <c r="J16" i="73"/>
  <c r="K16" i="73"/>
  <c r="I16" i="73"/>
  <c r="A16" i="73"/>
  <c r="J13" i="73"/>
  <c r="I13" i="73"/>
  <c r="J12" i="73"/>
  <c r="I12" i="73"/>
  <c r="J11" i="73"/>
  <c r="I11" i="73"/>
  <c r="J10" i="73"/>
  <c r="I10" i="73"/>
  <c r="J9" i="73"/>
  <c r="I9" i="73"/>
  <c r="J8" i="73"/>
  <c r="I8" i="73"/>
  <c r="J23" i="72"/>
  <c r="K23" i="72"/>
  <c r="I23" i="72"/>
  <c r="A23" i="72"/>
  <c r="J22" i="72"/>
  <c r="K22" i="72"/>
  <c r="I22" i="72"/>
  <c r="A22" i="72"/>
  <c r="J21" i="72"/>
  <c r="K21" i="72"/>
  <c r="I21" i="72"/>
  <c r="A21" i="72"/>
  <c r="J20" i="72"/>
  <c r="K20" i="72"/>
  <c r="I20" i="72"/>
  <c r="A20" i="72"/>
  <c r="J19" i="72"/>
  <c r="K19" i="72"/>
  <c r="I19" i="72"/>
  <c r="A19" i="72"/>
  <c r="J18" i="72"/>
  <c r="K18" i="72"/>
  <c r="I18" i="72"/>
  <c r="A18" i="72"/>
  <c r="J17" i="72"/>
  <c r="K17" i="72"/>
  <c r="I17" i="72"/>
  <c r="A17" i="72"/>
  <c r="J16" i="72"/>
  <c r="K16" i="72"/>
  <c r="I16" i="72"/>
  <c r="A16" i="72"/>
  <c r="J13" i="72"/>
  <c r="I13" i="72"/>
  <c r="J12" i="72"/>
  <c r="I12" i="72"/>
  <c r="J11" i="72"/>
  <c r="I11" i="72"/>
  <c r="J10" i="72"/>
  <c r="I10" i="72"/>
  <c r="J9" i="72"/>
  <c r="I9" i="72"/>
  <c r="J8" i="72"/>
  <c r="I8" i="72"/>
  <c r="J23" i="71"/>
  <c r="K23" i="71"/>
  <c r="I23" i="71"/>
  <c r="A23" i="71"/>
  <c r="J22" i="71"/>
  <c r="K22" i="71"/>
  <c r="I22" i="71"/>
  <c r="A22" i="71"/>
  <c r="J21" i="71"/>
  <c r="K21" i="71"/>
  <c r="I21" i="71"/>
  <c r="A21" i="71"/>
  <c r="J20" i="71"/>
  <c r="K20" i="71"/>
  <c r="I20" i="71"/>
  <c r="A20" i="71"/>
  <c r="J19" i="71"/>
  <c r="K19" i="71"/>
  <c r="I19" i="71"/>
  <c r="A19" i="71"/>
  <c r="J18" i="71"/>
  <c r="K18" i="71"/>
  <c r="I18" i="71"/>
  <c r="A18" i="71"/>
  <c r="J17" i="71"/>
  <c r="K17" i="71"/>
  <c r="I17" i="71"/>
  <c r="A17" i="71"/>
  <c r="J16" i="71"/>
  <c r="K16" i="71"/>
  <c r="I16" i="71"/>
  <c r="A16" i="71"/>
  <c r="J13" i="71"/>
  <c r="I13" i="71"/>
  <c r="J12" i="71"/>
  <c r="I12" i="71"/>
  <c r="J11" i="71"/>
  <c r="I11" i="71"/>
  <c r="J10" i="71"/>
  <c r="I10" i="71"/>
  <c r="J9" i="71"/>
  <c r="I9" i="71"/>
  <c r="J8" i="71"/>
  <c r="I8" i="71"/>
  <c r="J23" i="70"/>
  <c r="K23" i="70"/>
  <c r="I23" i="70"/>
  <c r="A23" i="70"/>
  <c r="J22" i="70"/>
  <c r="K22" i="70"/>
  <c r="I22" i="70"/>
  <c r="A22" i="70"/>
  <c r="J21" i="70"/>
  <c r="K21" i="70"/>
  <c r="I21" i="70"/>
  <c r="A21" i="70"/>
  <c r="J20" i="70"/>
  <c r="K20" i="70"/>
  <c r="I20" i="70"/>
  <c r="A20" i="70"/>
  <c r="J19" i="70"/>
  <c r="K19" i="70"/>
  <c r="I19" i="70"/>
  <c r="A19" i="70"/>
  <c r="J18" i="70"/>
  <c r="K18" i="70"/>
  <c r="I18" i="70"/>
  <c r="A18" i="70"/>
  <c r="J17" i="70"/>
  <c r="K17" i="70"/>
  <c r="I17" i="70"/>
  <c r="A17" i="70"/>
  <c r="J16" i="70"/>
  <c r="K16" i="70"/>
  <c r="I16" i="70"/>
  <c r="A16" i="70"/>
  <c r="J13" i="70"/>
  <c r="I13" i="70"/>
  <c r="J12" i="70"/>
  <c r="I12" i="70"/>
  <c r="J11" i="70"/>
  <c r="I11" i="70"/>
  <c r="J10" i="70"/>
  <c r="I10" i="70"/>
  <c r="J9" i="70"/>
  <c r="I9" i="70"/>
  <c r="J8" i="70"/>
  <c r="I8" i="70"/>
  <c r="J23" i="69"/>
  <c r="K23" i="69"/>
  <c r="I23" i="69"/>
  <c r="A23" i="69"/>
  <c r="J22" i="69"/>
  <c r="K22" i="69"/>
  <c r="I22" i="69"/>
  <c r="A22" i="69"/>
  <c r="J21" i="69"/>
  <c r="K21" i="69"/>
  <c r="I21" i="69"/>
  <c r="A21" i="69"/>
  <c r="J20" i="69"/>
  <c r="K20" i="69"/>
  <c r="I20" i="69"/>
  <c r="A20" i="69"/>
  <c r="J19" i="69"/>
  <c r="K19" i="69"/>
  <c r="I19" i="69"/>
  <c r="A19" i="69"/>
  <c r="J18" i="69"/>
  <c r="K18" i="69"/>
  <c r="I18" i="69"/>
  <c r="A18" i="69"/>
  <c r="J17" i="69"/>
  <c r="K17" i="69"/>
  <c r="I17" i="69"/>
  <c r="A17" i="69"/>
  <c r="J16" i="69"/>
  <c r="K16" i="69"/>
  <c r="I16" i="69"/>
  <c r="A16" i="69"/>
  <c r="J13" i="69"/>
  <c r="I13" i="69"/>
  <c r="J12" i="69"/>
  <c r="I12" i="69"/>
  <c r="J11" i="69"/>
  <c r="I11" i="69"/>
  <c r="J10" i="69"/>
  <c r="I10" i="69"/>
  <c r="J9" i="69"/>
  <c r="I9" i="69"/>
  <c r="J8" i="69"/>
  <c r="I8" i="69"/>
  <c r="J23" i="68"/>
  <c r="K23" i="68"/>
  <c r="I23" i="68"/>
  <c r="A23" i="68"/>
  <c r="J22" i="68"/>
  <c r="K22" i="68"/>
  <c r="I22" i="68"/>
  <c r="A22" i="68"/>
  <c r="J21" i="68"/>
  <c r="K21" i="68"/>
  <c r="I21" i="68"/>
  <c r="A21" i="68"/>
  <c r="J20" i="68"/>
  <c r="K20" i="68"/>
  <c r="I20" i="68"/>
  <c r="A20" i="68"/>
  <c r="J19" i="68"/>
  <c r="K19" i="68"/>
  <c r="I19" i="68"/>
  <c r="A19" i="68"/>
  <c r="J18" i="68"/>
  <c r="K18" i="68"/>
  <c r="I18" i="68"/>
  <c r="A18" i="68"/>
  <c r="J17" i="68"/>
  <c r="K17" i="68"/>
  <c r="I17" i="68"/>
  <c r="A17" i="68"/>
  <c r="J16" i="68"/>
  <c r="K16" i="68"/>
  <c r="I16" i="68"/>
  <c r="A16" i="68"/>
  <c r="J13" i="68"/>
  <c r="I13" i="68"/>
  <c r="J12" i="68"/>
  <c r="I12" i="68"/>
  <c r="J11" i="68"/>
  <c r="I11" i="68"/>
  <c r="J10" i="68"/>
  <c r="I10" i="68"/>
  <c r="J9" i="68"/>
  <c r="I9" i="68"/>
  <c r="J8" i="68"/>
  <c r="I8" i="68"/>
  <c r="J23" i="67"/>
  <c r="K23" i="67"/>
  <c r="I23" i="67"/>
  <c r="A23" i="67"/>
  <c r="J22" i="67"/>
  <c r="K22" i="67"/>
  <c r="I22" i="67"/>
  <c r="A22" i="67"/>
  <c r="J21" i="67"/>
  <c r="K21" i="67"/>
  <c r="I21" i="67"/>
  <c r="A21" i="67"/>
  <c r="J20" i="67"/>
  <c r="K20" i="67"/>
  <c r="I20" i="67"/>
  <c r="A20" i="67"/>
  <c r="J19" i="67"/>
  <c r="K19" i="67"/>
  <c r="I19" i="67"/>
  <c r="A19" i="67"/>
  <c r="J18" i="67"/>
  <c r="K18" i="67"/>
  <c r="I18" i="67"/>
  <c r="A18" i="67"/>
  <c r="J17" i="67"/>
  <c r="K17" i="67"/>
  <c r="I17" i="67"/>
  <c r="A17" i="67"/>
  <c r="J16" i="67"/>
  <c r="K16" i="67"/>
  <c r="I16" i="67"/>
  <c r="A16" i="67"/>
  <c r="J13" i="67"/>
  <c r="I13" i="67"/>
  <c r="J12" i="67"/>
  <c r="I12" i="67"/>
  <c r="J11" i="67"/>
  <c r="I11" i="67"/>
  <c r="J10" i="67"/>
  <c r="I10" i="67"/>
  <c r="J9" i="67"/>
  <c r="I9" i="67"/>
  <c r="J8" i="67"/>
  <c r="I8" i="67"/>
  <c r="J23" i="66"/>
  <c r="K23" i="66"/>
  <c r="I23" i="66"/>
  <c r="A23" i="66"/>
  <c r="J22" i="66"/>
  <c r="K22" i="66"/>
  <c r="I22" i="66"/>
  <c r="A22" i="66"/>
  <c r="J21" i="66"/>
  <c r="K21" i="66"/>
  <c r="I21" i="66"/>
  <c r="A21" i="66"/>
  <c r="J20" i="66"/>
  <c r="K20" i="66"/>
  <c r="I20" i="66"/>
  <c r="A20" i="66"/>
  <c r="J19" i="66"/>
  <c r="K19" i="66"/>
  <c r="I19" i="66"/>
  <c r="A19" i="66"/>
  <c r="J18" i="66"/>
  <c r="K18" i="66"/>
  <c r="I18" i="66"/>
  <c r="A18" i="66"/>
  <c r="J17" i="66"/>
  <c r="K17" i="66"/>
  <c r="I17" i="66"/>
  <c r="A17" i="66"/>
  <c r="J16" i="66"/>
  <c r="K16" i="66"/>
  <c r="I16" i="66"/>
  <c r="A16" i="66"/>
  <c r="J13" i="66"/>
  <c r="I13" i="66"/>
  <c r="J12" i="66"/>
  <c r="I12" i="66"/>
  <c r="J11" i="66"/>
  <c r="I11" i="66"/>
  <c r="J10" i="66"/>
  <c r="I10" i="66"/>
  <c r="J9" i="66"/>
  <c r="I9" i="66"/>
  <c r="J8" i="66"/>
  <c r="I8" i="66"/>
  <c r="J23" i="65"/>
  <c r="K23" i="65"/>
  <c r="I23" i="65"/>
  <c r="A23" i="65"/>
  <c r="J22" i="65"/>
  <c r="K22" i="65"/>
  <c r="I22" i="65"/>
  <c r="A22" i="65"/>
  <c r="J21" i="65"/>
  <c r="K21" i="65"/>
  <c r="I21" i="65"/>
  <c r="A21" i="65"/>
  <c r="J20" i="65"/>
  <c r="K20" i="65"/>
  <c r="I20" i="65"/>
  <c r="A20" i="65"/>
  <c r="J19" i="65"/>
  <c r="K19" i="65"/>
  <c r="I19" i="65"/>
  <c r="A19" i="65"/>
  <c r="J18" i="65"/>
  <c r="K18" i="65"/>
  <c r="I18" i="65"/>
  <c r="A18" i="65"/>
  <c r="J17" i="65"/>
  <c r="K17" i="65"/>
  <c r="I17" i="65"/>
  <c r="A17" i="65"/>
  <c r="J16" i="65"/>
  <c r="K16" i="65"/>
  <c r="I16" i="65"/>
  <c r="A16" i="65"/>
  <c r="J13" i="65"/>
  <c r="I13" i="65"/>
  <c r="J12" i="65"/>
  <c r="I12" i="65"/>
  <c r="J11" i="65"/>
  <c r="I11" i="65"/>
  <c r="J10" i="65"/>
  <c r="I10" i="65"/>
  <c r="J9" i="65"/>
  <c r="I9" i="65"/>
  <c r="J8" i="65"/>
  <c r="I8" i="65"/>
  <c r="J23" i="64"/>
  <c r="K23" i="64"/>
  <c r="I23" i="64"/>
  <c r="A23" i="64"/>
  <c r="J22" i="64"/>
  <c r="K22" i="64"/>
  <c r="I22" i="64"/>
  <c r="A22" i="64"/>
  <c r="J21" i="64"/>
  <c r="K21" i="64"/>
  <c r="I21" i="64"/>
  <c r="A21" i="64"/>
  <c r="J20" i="64"/>
  <c r="K20" i="64"/>
  <c r="I20" i="64"/>
  <c r="A20" i="64"/>
  <c r="J19" i="64"/>
  <c r="K19" i="64"/>
  <c r="I19" i="64"/>
  <c r="A19" i="64"/>
  <c r="J18" i="64"/>
  <c r="K18" i="64"/>
  <c r="I18" i="64"/>
  <c r="A18" i="64"/>
  <c r="J17" i="64"/>
  <c r="K17" i="64"/>
  <c r="I17" i="64"/>
  <c r="A17" i="64"/>
  <c r="J16" i="64"/>
  <c r="K16" i="64"/>
  <c r="I16" i="64"/>
  <c r="A16" i="64"/>
  <c r="J13" i="64"/>
  <c r="I13" i="64"/>
  <c r="J12" i="64"/>
  <c r="I12" i="64"/>
  <c r="J11" i="64"/>
  <c r="I11" i="64"/>
  <c r="J10" i="64"/>
  <c r="I10" i="64"/>
  <c r="J9" i="64"/>
  <c r="I9" i="64"/>
  <c r="J8" i="64"/>
  <c r="I8" i="64"/>
  <c r="J23" i="63"/>
  <c r="K23" i="63"/>
  <c r="I23" i="63"/>
  <c r="A23" i="63"/>
  <c r="J22" i="63"/>
  <c r="K22" i="63"/>
  <c r="I22" i="63"/>
  <c r="A22" i="63"/>
  <c r="J21" i="63"/>
  <c r="K21" i="63"/>
  <c r="I21" i="63"/>
  <c r="A21" i="63"/>
  <c r="J20" i="63"/>
  <c r="K20" i="63"/>
  <c r="I20" i="63"/>
  <c r="A20" i="63"/>
  <c r="J19" i="63"/>
  <c r="K19" i="63"/>
  <c r="I19" i="63"/>
  <c r="A19" i="63"/>
  <c r="J18" i="63"/>
  <c r="K18" i="63"/>
  <c r="I18" i="63"/>
  <c r="A18" i="63"/>
  <c r="J17" i="63"/>
  <c r="K17" i="63"/>
  <c r="I17" i="63"/>
  <c r="A17" i="63"/>
  <c r="J16" i="63"/>
  <c r="K16" i="63"/>
  <c r="I16" i="63"/>
  <c r="A16" i="63"/>
  <c r="J13" i="63"/>
  <c r="I13" i="63"/>
  <c r="J12" i="63"/>
  <c r="I12" i="63"/>
  <c r="J11" i="63"/>
  <c r="I11" i="63"/>
  <c r="J10" i="63"/>
  <c r="I10" i="63"/>
  <c r="J9" i="63"/>
  <c r="I9" i="63"/>
  <c r="J8" i="63"/>
  <c r="I8" i="63"/>
  <c r="J23" i="62"/>
  <c r="K23" i="62"/>
  <c r="I23" i="62"/>
  <c r="A23" i="62"/>
  <c r="J22" i="62"/>
  <c r="K22" i="62"/>
  <c r="I22" i="62"/>
  <c r="A22" i="62"/>
  <c r="J21" i="62"/>
  <c r="K21" i="62"/>
  <c r="I21" i="62"/>
  <c r="A21" i="62"/>
  <c r="J20" i="62"/>
  <c r="K20" i="62"/>
  <c r="I20" i="62"/>
  <c r="A20" i="62"/>
  <c r="J19" i="62"/>
  <c r="K19" i="62"/>
  <c r="I19" i="62"/>
  <c r="A19" i="62"/>
  <c r="J18" i="62"/>
  <c r="K18" i="62"/>
  <c r="I18" i="62"/>
  <c r="A18" i="62"/>
  <c r="J17" i="62"/>
  <c r="K17" i="62"/>
  <c r="I17" i="62"/>
  <c r="A17" i="62"/>
  <c r="J16" i="62"/>
  <c r="K16" i="62"/>
  <c r="I16" i="62"/>
  <c r="A16" i="62"/>
  <c r="J13" i="62"/>
  <c r="I13" i="62"/>
  <c r="J12" i="62"/>
  <c r="I12" i="62"/>
  <c r="J11" i="62"/>
  <c r="I11" i="62"/>
  <c r="J10" i="62"/>
  <c r="I10" i="62"/>
  <c r="J9" i="62"/>
  <c r="I9" i="62"/>
  <c r="J8" i="62"/>
  <c r="I8" i="62"/>
  <c r="J23" i="61"/>
  <c r="K23" i="61"/>
  <c r="I23" i="61"/>
  <c r="A23" i="61"/>
  <c r="J22" i="61"/>
  <c r="K22" i="61"/>
  <c r="I22" i="61"/>
  <c r="A22" i="61"/>
  <c r="J21" i="61"/>
  <c r="K21" i="61"/>
  <c r="I21" i="61"/>
  <c r="A21" i="61"/>
  <c r="J20" i="61"/>
  <c r="K20" i="61"/>
  <c r="I20" i="61"/>
  <c r="A20" i="61"/>
  <c r="J19" i="61"/>
  <c r="K19" i="61"/>
  <c r="I19" i="61"/>
  <c r="A19" i="61"/>
  <c r="J18" i="61"/>
  <c r="K18" i="61"/>
  <c r="I18" i="61"/>
  <c r="A18" i="61"/>
  <c r="J17" i="61"/>
  <c r="K17" i="61"/>
  <c r="I17" i="61"/>
  <c r="A17" i="61"/>
  <c r="J16" i="61"/>
  <c r="K16" i="61"/>
  <c r="I16" i="61"/>
  <c r="A16" i="61"/>
  <c r="J13" i="61"/>
  <c r="I13" i="61"/>
  <c r="J12" i="61"/>
  <c r="I12" i="61"/>
  <c r="J11" i="61"/>
  <c r="I11" i="61"/>
  <c r="J10" i="61"/>
  <c r="I10" i="61"/>
  <c r="J9" i="61"/>
  <c r="I9" i="61"/>
  <c r="J8" i="61"/>
  <c r="I8" i="61"/>
  <c r="J23" i="60"/>
  <c r="K23" i="60"/>
  <c r="I23" i="60"/>
  <c r="A23" i="60"/>
  <c r="J22" i="60"/>
  <c r="K22" i="60"/>
  <c r="I22" i="60"/>
  <c r="A22" i="60"/>
  <c r="J21" i="60"/>
  <c r="K21" i="60"/>
  <c r="I21" i="60"/>
  <c r="A21" i="60"/>
  <c r="J20" i="60"/>
  <c r="K20" i="60"/>
  <c r="I20" i="60"/>
  <c r="A20" i="60"/>
  <c r="J19" i="60"/>
  <c r="K19" i="60"/>
  <c r="I19" i="60"/>
  <c r="A19" i="60"/>
  <c r="J18" i="60"/>
  <c r="K18" i="60"/>
  <c r="I18" i="60"/>
  <c r="A18" i="60"/>
  <c r="J17" i="60"/>
  <c r="K17" i="60"/>
  <c r="I17" i="60"/>
  <c r="A17" i="60"/>
  <c r="J16" i="60"/>
  <c r="K16" i="60"/>
  <c r="I16" i="60"/>
  <c r="A16" i="60"/>
  <c r="J13" i="60"/>
  <c r="I13" i="60"/>
  <c r="J12" i="60"/>
  <c r="I12" i="60"/>
  <c r="J11" i="60"/>
  <c r="I11" i="60"/>
  <c r="J10" i="60"/>
  <c r="I10" i="60"/>
  <c r="J9" i="60"/>
  <c r="I9" i="60"/>
  <c r="J8" i="60"/>
  <c r="I8" i="60"/>
  <c r="J23" i="59"/>
  <c r="K23" i="59"/>
  <c r="I23" i="59"/>
  <c r="A23" i="59"/>
  <c r="J22" i="59"/>
  <c r="K22" i="59"/>
  <c r="I22" i="59"/>
  <c r="A22" i="59"/>
  <c r="J21" i="59"/>
  <c r="K21" i="59"/>
  <c r="I21" i="59"/>
  <c r="A21" i="59"/>
  <c r="J20" i="59"/>
  <c r="K20" i="59"/>
  <c r="I20" i="59"/>
  <c r="A20" i="59"/>
  <c r="J19" i="59"/>
  <c r="K19" i="59"/>
  <c r="I19" i="59"/>
  <c r="A19" i="59"/>
  <c r="J18" i="59"/>
  <c r="K18" i="59"/>
  <c r="I18" i="59"/>
  <c r="A18" i="59"/>
  <c r="J17" i="59"/>
  <c r="K17" i="59"/>
  <c r="I17" i="59"/>
  <c r="A17" i="59"/>
  <c r="J16" i="59"/>
  <c r="K16" i="59"/>
  <c r="I16" i="59"/>
  <c r="A16" i="59"/>
  <c r="J13" i="59"/>
  <c r="I13" i="59"/>
  <c r="J12" i="59"/>
  <c r="I12" i="59"/>
  <c r="J11" i="59"/>
  <c r="I11" i="59"/>
  <c r="J10" i="59"/>
  <c r="I10" i="59"/>
  <c r="J9" i="59"/>
  <c r="I9" i="59"/>
  <c r="J8" i="59"/>
  <c r="I8" i="59"/>
  <c r="J23" i="58"/>
  <c r="K23" i="58"/>
  <c r="I23" i="58"/>
  <c r="A23" i="58"/>
  <c r="J22" i="58"/>
  <c r="K22" i="58"/>
  <c r="I22" i="58"/>
  <c r="A22" i="58"/>
  <c r="J21" i="58"/>
  <c r="K21" i="58"/>
  <c r="I21" i="58"/>
  <c r="A21" i="58"/>
  <c r="J20" i="58"/>
  <c r="K20" i="58"/>
  <c r="I20" i="58"/>
  <c r="A20" i="58"/>
  <c r="J19" i="58"/>
  <c r="K19" i="58"/>
  <c r="I19" i="58"/>
  <c r="A19" i="58"/>
  <c r="J18" i="58"/>
  <c r="K18" i="58"/>
  <c r="I18" i="58"/>
  <c r="A18" i="58"/>
  <c r="J17" i="58"/>
  <c r="K17" i="58"/>
  <c r="I17" i="58"/>
  <c r="A17" i="58"/>
  <c r="J16" i="58"/>
  <c r="K16" i="58"/>
  <c r="I16" i="58"/>
  <c r="A16" i="58"/>
  <c r="J13" i="58"/>
  <c r="I13" i="58"/>
  <c r="J12" i="58"/>
  <c r="I12" i="58"/>
  <c r="J11" i="58"/>
  <c r="I11" i="58"/>
  <c r="I10" i="58"/>
  <c r="J9" i="58"/>
  <c r="I9" i="58"/>
  <c r="J8" i="58"/>
  <c r="I8" i="58"/>
  <c r="A23" i="57"/>
  <c r="A22" i="57"/>
  <c r="A21" i="57"/>
  <c r="A20" i="57"/>
  <c r="A19" i="57"/>
  <c r="A18" i="57"/>
  <c r="A17" i="57"/>
  <c r="A16" i="57"/>
  <c r="F3" i="57"/>
  <c r="F5" i="1"/>
  <c r="I23" i="57"/>
  <c r="I22" i="57"/>
  <c r="I21" i="57"/>
  <c r="I20" i="57"/>
  <c r="I19" i="57"/>
  <c r="I18" i="57"/>
  <c r="I17" i="57"/>
  <c r="I16" i="57"/>
  <c r="J13" i="57"/>
  <c r="I13" i="57"/>
  <c r="J12" i="57"/>
  <c r="I12" i="57"/>
  <c r="J11" i="57"/>
  <c r="I11" i="57"/>
  <c r="I10" i="57"/>
  <c r="I9" i="57"/>
  <c r="I8" i="57"/>
  <c r="J18" i="87"/>
  <c r="I18" i="87"/>
  <c r="A19" i="87"/>
  <c r="A18" i="87"/>
  <c r="A21" i="87"/>
  <c r="K18" i="87"/>
  <c r="J17" i="87"/>
  <c r="K17" i="87"/>
  <c r="I17" i="87"/>
  <c r="J23" i="87"/>
  <c r="K23" i="87"/>
  <c r="I23" i="87"/>
  <c r="A23" i="87"/>
  <c r="J22" i="87"/>
  <c r="K22" i="87"/>
  <c r="I22" i="87"/>
  <c r="A22" i="87"/>
  <c r="J20" i="87"/>
  <c r="K20" i="87"/>
  <c r="I20" i="87"/>
  <c r="A20" i="87"/>
  <c r="J21" i="87"/>
  <c r="K21" i="87"/>
  <c r="I21" i="87"/>
  <c r="J19" i="87"/>
  <c r="K19" i="87"/>
  <c r="I19" i="87"/>
  <c r="A17" i="87"/>
  <c r="J16" i="87"/>
  <c r="K16" i="87"/>
  <c r="I16" i="87"/>
  <c r="A16" i="87"/>
  <c r="J13" i="87"/>
  <c r="I13" i="87"/>
  <c r="J12" i="87"/>
  <c r="I12" i="87"/>
  <c r="J11" i="87"/>
  <c r="I11" i="87"/>
  <c r="J10" i="87"/>
  <c r="I10" i="87"/>
  <c r="J9" i="87"/>
  <c r="I9" i="87"/>
  <c r="J8" i="87"/>
  <c r="I8" i="87"/>
  <c r="J3" i="87"/>
  <c r="K3" i="87"/>
  <c r="L3" i="87"/>
  <c r="G3" i="87"/>
  <c r="F3" i="87"/>
  <c r="E3" i="87"/>
  <c r="C1" i="87"/>
  <c r="B6" i="1"/>
  <c r="B7" i="1"/>
  <c r="L3" i="82"/>
  <c r="G3" i="82"/>
  <c r="G30" i="1"/>
  <c r="E3" i="66"/>
  <c r="E14" i="1"/>
  <c r="F3" i="66"/>
  <c r="F14" i="1"/>
  <c r="L3" i="66"/>
  <c r="G3" i="66"/>
  <c r="G14" i="1"/>
  <c r="H14" i="1"/>
  <c r="I14" i="1"/>
  <c r="E3" i="67"/>
  <c r="E15" i="1"/>
  <c r="F3" i="67"/>
  <c r="F15" i="1"/>
  <c r="L3" i="67"/>
  <c r="G3" i="67"/>
  <c r="G15" i="1"/>
  <c r="H15" i="1"/>
  <c r="I15" i="1"/>
  <c r="E3" i="68"/>
  <c r="E16" i="1"/>
  <c r="F3" i="68"/>
  <c r="F16" i="1"/>
  <c r="L3" i="68"/>
  <c r="G3" i="68"/>
  <c r="G16" i="1"/>
  <c r="H16" i="1"/>
  <c r="I16" i="1"/>
  <c r="E3" i="69"/>
  <c r="E17" i="1"/>
  <c r="F3" i="69"/>
  <c r="F17" i="1"/>
  <c r="L3" i="69"/>
  <c r="G3" i="69"/>
  <c r="G17" i="1"/>
  <c r="H17" i="1"/>
  <c r="I17" i="1"/>
  <c r="E3" i="70"/>
  <c r="E18" i="1"/>
  <c r="F3" i="70"/>
  <c r="F18" i="1"/>
  <c r="L3" i="70"/>
  <c r="G3" i="70"/>
  <c r="G18" i="1"/>
  <c r="H18" i="1"/>
  <c r="I18" i="1"/>
  <c r="E3" i="71"/>
  <c r="E19" i="1"/>
  <c r="F3" i="71"/>
  <c r="F19" i="1"/>
  <c r="L3" i="71"/>
  <c r="G3" i="71"/>
  <c r="G19" i="1"/>
  <c r="H19" i="1"/>
  <c r="I19" i="1"/>
  <c r="E3" i="72"/>
  <c r="E20" i="1"/>
  <c r="F3" i="72"/>
  <c r="F20" i="1"/>
  <c r="L3" i="72"/>
  <c r="G3" i="72"/>
  <c r="G20" i="1"/>
  <c r="H20" i="1"/>
  <c r="I20" i="1"/>
  <c r="E3" i="73"/>
  <c r="E21" i="1"/>
  <c r="F3" i="73"/>
  <c r="F21" i="1"/>
  <c r="L3" i="73"/>
  <c r="G3" i="73"/>
  <c r="G21" i="1"/>
  <c r="H21" i="1"/>
  <c r="I21" i="1"/>
  <c r="E3" i="74"/>
  <c r="E22" i="1"/>
  <c r="F3" i="74"/>
  <c r="F22" i="1"/>
  <c r="L3" i="74"/>
  <c r="G3" i="74"/>
  <c r="G22" i="1"/>
  <c r="H22" i="1"/>
  <c r="I22" i="1"/>
  <c r="E3" i="75"/>
  <c r="E23" i="1"/>
  <c r="F3" i="75"/>
  <c r="F23" i="1"/>
  <c r="L3" i="75"/>
  <c r="G3" i="75"/>
  <c r="G23" i="1"/>
  <c r="H23" i="1"/>
  <c r="I23" i="1"/>
  <c r="E3" i="76"/>
  <c r="E24" i="1"/>
  <c r="F3" i="76"/>
  <c r="F24" i="1"/>
  <c r="L3" i="76"/>
  <c r="G3" i="76"/>
  <c r="G24" i="1"/>
  <c r="H24" i="1"/>
  <c r="I24" i="1"/>
  <c r="E3" i="77"/>
  <c r="E25" i="1"/>
  <c r="F3" i="77"/>
  <c r="F25" i="1"/>
  <c r="L3" i="77"/>
  <c r="G3" i="77"/>
  <c r="G25" i="1"/>
  <c r="H25" i="1"/>
  <c r="I25" i="1"/>
  <c r="E3" i="78"/>
  <c r="E26" i="1"/>
  <c r="F3" i="78"/>
  <c r="F26" i="1"/>
  <c r="L3" i="78"/>
  <c r="G3" i="78"/>
  <c r="G26" i="1"/>
  <c r="H26" i="1"/>
  <c r="I26" i="1"/>
  <c r="E3" i="79"/>
  <c r="E27" i="1"/>
  <c r="F3" i="79"/>
  <c r="F27" i="1"/>
  <c r="L3" i="79"/>
  <c r="G3" i="79"/>
  <c r="G27" i="1"/>
  <c r="H27" i="1"/>
  <c r="I27" i="1"/>
  <c r="E3" i="80"/>
  <c r="E28" i="1"/>
  <c r="F3" i="80"/>
  <c r="F28" i="1"/>
  <c r="L3" i="80"/>
  <c r="G3" i="80"/>
  <c r="G28" i="1"/>
  <c r="H28" i="1"/>
  <c r="I28" i="1"/>
  <c r="E3" i="81"/>
  <c r="E29" i="1"/>
  <c r="F3" i="81"/>
  <c r="F29" i="1"/>
  <c r="L3" i="81"/>
  <c r="G3" i="81"/>
  <c r="G29" i="1"/>
  <c r="H29" i="1"/>
  <c r="I29" i="1"/>
  <c r="E3" i="82"/>
  <c r="E30" i="1"/>
  <c r="F3" i="82"/>
  <c r="F30" i="1"/>
  <c r="H30" i="1"/>
  <c r="I30" i="1"/>
  <c r="E3" i="83"/>
  <c r="E31" i="1"/>
  <c r="F3" i="83"/>
  <c r="F31" i="1"/>
  <c r="L3" i="83"/>
  <c r="G3" i="83"/>
  <c r="G31" i="1"/>
  <c r="H31" i="1"/>
  <c r="I31" i="1"/>
  <c r="E3" i="84"/>
  <c r="E32" i="1"/>
  <c r="F3" i="84"/>
  <c r="F32" i="1"/>
  <c r="L3" i="84"/>
  <c r="G3" i="84"/>
  <c r="G32" i="1"/>
  <c r="H32" i="1"/>
  <c r="I32" i="1"/>
  <c r="E3" i="85"/>
  <c r="E33" i="1"/>
  <c r="F3" i="85"/>
  <c r="F33" i="1"/>
  <c r="L3" i="85"/>
  <c r="G3" i="85"/>
  <c r="G33" i="1"/>
  <c r="H33" i="1"/>
  <c r="I33" i="1"/>
  <c r="E3" i="86"/>
  <c r="E34" i="1"/>
  <c r="F3" i="86"/>
  <c r="F34" i="1"/>
  <c r="L3" i="86"/>
  <c r="G3" i="86"/>
  <c r="G34" i="1"/>
  <c r="H34" i="1"/>
  <c r="I34" i="1"/>
  <c r="D34" i="1"/>
  <c r="D33" i="1"/>
  <c r="D32" i="1"/>
  <c r="D31" i="1"/>
  <c r="D30" i="1"/>
  <c r="D29" i="1"/>
  <c r="D28" i="1"/>
  <c r="D27" i="1"/>
  <c r="D26" i="1"/>
  <c r="D25" i="1"/>
  <c r="D24" i="1"/>
  <c r="D23" i="1"/>
  <c r="D22" i="1"/>
  <c r="D21" i="1"/>
  <c r="D20" i="1"/>
  <c r="D19" i="1"/>
  <c r="D18" i="1"/>
  <c r="D17" i="1"/>
  <c r="D16" i="1"/>
  <c r="D15" i="1"/>
  <c r="D14" i="1"/>
  <c r="E3" i="65"/>
  <c r="E13" i="1"/>
  <c r="F3" i="65"/>
  <c r="F13" i="1"/>
  <c r="L3" i="65"/>
  <c r="G3" i="65"/>
  <c r="G13" i="1"/>
  <c r="H13" i="1"/>
  <c r="I13" i="1"/>
  <c r="D13" i="1"/>
  <c r="E3" i="64"/>
  <c r="E12" i="1"/>
  <c r="F3" i="64"/>
  <c r="F12" i="1"/>
  <c r="L3" i="64"/>
  <c r="G3" i="64"/>
  <c r="G12" i="1"/>
  <c r="H12" i="1"/>
  <c r="I12" i="1"/>
  <c r="D12" i="1"/>
  <c r="E3" i="63"/>
  <c r="E11" i="1"/>
  <c r="F3" i="63"/>
  <c r="F11" i="1"/>
  <c r="L3" i="63"/>
  <c r="G3" i="63"/>
  <c r="G11" i="1"/>
  <c r="H11" i="1"/>
  <c r="I11" i="1"/>
  <c r="D11" i="1"/>
  <c r="E3" i="62"/>
  <c r="E10" i="1"/>
  <c r="F3" i="62"/>
  <c r="F10" i="1"/>
  <c r="L3" i="62"/>
  <c r="G3" i="62"/>
  <c r="G10" i="1"/>
  <c r="H10" i="1"/>
  <c r="I10" i="1"/>
  <c r="D10" i="1"/>
  <c r="E3" i="61"/>
  <c r="E9" i="1"/>
  <c r="F3" i="61"/>
  <c r="F9" i="1"/>
  <c r="L3" i="61"/>
  <c r="G3" i="61"/>
  <c r="G9" i="1"/>
  <c r="H9" i="1"/>
  <c r="I9" i="1"/>
  <c r="D9" i="1"/>
  <c r="E3" i="60"/>
  <c r="E8" i="1"/>
  <c r="F3" i="60"/>
  <c r="F8" i="1"/>
  <c r="L3" i="60"/>
  <c r="G3" i="60"/>
  <c r="G8" i="1"/>
  <c r="H8" i="1"/>
  <c r="I8" i="1"/>
  <c r="D8" i="1"/>
  <c r="E3" i="59"/>
  <c r="E7" i="1"/>
  <c r="F3" i="59"/>
  <c r="F7" i="1"/>
  <c r="L3" i="59"/>
  <c r="G3" i="59"/>
  <c r="G7" i="1"/>
  <c r="H7" i="1"/>
  <c r="I7" i="1"/>
  <c r="D7" i="1"/>
  <c r="E3" i="58"/>
  <c r="E6" i="1"/>
  <c r="F3" i="58"/>
  <c r="F6" i="1"/>
  <c r="L3" i="58"/>
  <c r="G3" i="58"/>
  <c r="G6" i="1"/>
  <c r="H6" i="1"/>
  <c r="I6" i="1"/>
  <c r="D6" i="1"/>
  <c r="B34" i="1"/>
  <c r="B33" i="1"/>
  <c r="B32" i="1"/>
  <c r="B31" i="1"/>
  <c r="B30" i="1"/>
  <c r="B29" i="1"/>
  <c r="B28" i="1"/>
  <c r="B27" i="1"/>
  <c r="B26" i="1"/>
  <c r="B25" i="1"/>
  <c r="B24" i="1"/>
  <c r="B23" i="1"/>
  <c r="B22" i="1"/>
  <c r="B21" i="1"/>
  <c r="B20" i="1"/>
  <c r="B19" i="1"/>
  <c r="B18" i="1"/>
  <c r="B17" i="1"/>
  <c r="B16" i="1"/>
  <c r="B15" i="1"/>
  <c r="B14" i="1"/>
  <c r="B13" i="1"/>
  <c r="B12" i="1"/>
  <c r="B11" i="1"/>
  <c r="B10" i="1"/>
  <c r="B9" i="1"/>
  <c r="B8" i="1"/>
  <c r="B5" i="1"/>
  <c r="C1" i="86"/>
  <c r="C1" i="85"/>
  <c r="C1" i="84"/>
  <c r="C1" i="83"/>
  <c r="C1" i="82"/>
  <c r="C1" i="81"/>
  <c r="C1" i="80"/>
  <c r="C1" i="79"/>
  <c r="C1" i="78"/>
  <c r="C1" i="77"/>
  <c r="C1" i="76"/>
  <c r="C1" i="75"/>
  <c r="C1" i="74"/>
  <c r="C1" i="73"/>
  <c r="C1" i="72"/>
  <c r="C1" i="71"/>
  <c r="C1" i="70"/>
  <c r="C1" i="69"/>
  <c r="C1" i="68"/>
  <c r="C1" i="67"/>
  <c r="C1" i="66"/>
  <c r="C1" i="65"/>
  <c r="C1" i="64"/>
  <c r="C1" i="63"/>
  <c r="C1" i="62"/>
  <c r="C1" i="61"/>
  <c r="C1" i="60"/>
  <c r="C1" i="59"/>
  <c r="L3" i="57"/>
  <c r="G3" i="57"/>
  <c r="C1" i="58"/>
  <c r="I5" i="1"/>
  <c r="H5" i="1"/>
  <c r="E3" i="57"/>
  <c r="E5" i="1"/>
  <c r="G5" i="1"/>
  <c r="D5" i="1"/>
  <c r="J5" i="1"/>
  <c r="K5" i="1"/>
  <c r="L5" i="1"/>
  <c r="M5" i="1"/>
  <c r="J12" i="1"/>
  <c r="K12" i="1"/>
  <c r="L12" i="1"/>
  <c r="M12" i="1"/>
  <c r="J11" i="1"/>
  <c r="K11" i="1"/>
  <c r="L11" i="1"/>
  <c r="M11" i="1"/>
  <c r="K16" i="1"/>
  <c r="K15" i="1"/>
  <c r="K34" i="1"/>
  <c r="J7" i="1"/>
  <c r="K7" i="1"/>
  <c r="L7" i="1"/>
  <c r="J8" i="1"/>
  <c r="K8" i="1"/>
  <c r="L8" i="1"/>
  <c r="J9" i="1"/>
  <c r="K9" i="1"/>
  <c r="L9" i="1"/>
  <c r="J10" i="1"/>
  <c r="K10" i="1"/>
  <c r="L10" i="1"/>
  <c r="J13" i="1"/>
  <c r="K13" i="1"/>
  <c r="L13" i="1"/>
  <c r="J14" i="1"/>
  <c r="K14" i="1"/>
  <c r="L14" i="1"/>
  <c r="J15" i="1"/>
  <c r="L15" i="1"/>
  <c r="J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L34" i="1"/>
  <c r="J6" i="1"/>
  <c r="K6" i="1"/>
  <c r="L6" i="1"/>
  <c r="M6" i="1"/>
  <c r="M7" i="1"/>
  <c r="M8" i="1"/>
  <c r="M9" i="1"/>
  <c r="M10" i="1"/>
  <c r="M13" i="1"/>
  <c r="M14" i="1"/>
  <c r="M15" i="1"/>
  <c r="M16" i="1"/>
  <c r="M17" i="1"/>
  <c r="M18" i="1"/>
  <c r="M19" i="1"/>
  <c r="M20" i="1"/>
  <c r="M21" i="1"/>
  <c r="M22" i="1"/>
  <c r="M23" i="1"/>
  <c r="M24" i="1"/>
  <c r="M25" i="1"/>
  <c r="M26" i="1"/>
  <c r="M27" i="1"/>
  <c r="M28" i="1"/>
  <c r="M29" i="1"/>
  <c r="M30" i="1"/>
  <c r="M31" i="1"/>
  <c r="M32" i="1"/>
  <c r="M33" i="1"/>
  <c r="M34" i="1"/>
  <c r="J14" i="3"/>
  <c r="J15" i="3"/>
  <c r="J16" i="3"/>
  <c r="J17" i="3"/>
  <c r="J18" i="3"/>
  <c r="K18" i="3"/>
  <c r="K16" i="3"/>
  <c r="A3" i="57"/>
  <c r="K15" i="3"/>
  <c r="O14" i="3"/>
  <c r="O15" i="3"/>
  <c r="N14" i="3"/>
  <c r="N15" i="3"/>
  <c r="O16" i="3"/>
  <c r="M14" i="3"/>
  <c r="N16" i="3"/>
  <c r="M15" i="3"/>
  <c r="O17" i="3"/>
  <c r="L14" i="3"/>
  <c r="M16" i="3"/>
  <c r="N17" i="3"/>
  <c r="L15" i="3"/>
  <c r="M17" i="3"/>
  <c r="L16" i="3"/>
  <c r="O18" i="3"/>
  <c r="K14" i="3"/>
  <c r="N18" i="3"/>
  <c r="L17" i="3"/>
  <c r="M18" i="3"/>
  <c r="L18" i="3"/>
  <c r="K17" i="3"/>
  <c r="C1" i="57"/>
</calcChain>
</file>

<file path=xl/sharedStrings.xml><?xml version="1.0" encoding="utf-8"?>
<sst xmlns="http://schemas.openxmlformats.org/spreadsheetml/2006/main" count="1303" uniqueCount="213">
  <si>
    <t>Low</t>
  </si>
  <si>
    <t>High</t>
  </si>
  <si>
    <t>RATING</t>
  </si>
  <si>
    <t>Project name:</t>
  </si>
  <si>
    <t>NOTES</t>
  </si>
  <si>
    <t>Ref</t>
  </si>
  <si>
    <t>These tables are editable - you should review them to ensure they meet your project requirements</t>
  </si>
  <si>
    <t>Project manager:</t>
  </si>
  <si>
    <t>STRATEGY</t>
  </si>
  <si>
    <t>DATE</t>
  </si>
  <si>
    <t xml:space="preserve"> &lt;&lt; Back to Register</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</si>
  <si>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</si>
  <si>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</si>
  <si>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</si>
  <si>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</si>
  <si>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Moderate positive</t>
  </si>
  <si>
    <t>Moderate negative</t>
  </si>
  <si>
    <t>Moderate</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</si>
  <si>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</si>
  <si>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</si>
  <si>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</si>
  <si>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</si>
  <si>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</si>
  <si>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±2</t>
  </si>
  <si>
    <t>±1</t>
  </si>
  <si>
    <t>±3</t>
  </si>
  <si>
    <t>±4</t>
  </si>
  <si>
    <t>±5</t>
  </si>
  <si>
    <t>DEFINITION</t>
  </si>
  <si>
    <t>Do not edit this table
Please update the fields 1-25 listed above</t>
  </si>
  <si>
    <t>S</t>
  </si>
  <si>
    <t>OWNER</t>
  </si>
  <si>
    <t>ACTIONS</t>
  </si>
  <si>
    <t>A number of fields in this workbook are locked to prevent accidental editing.
To access locked cells, go to the "Review" tab at the top of this page and click "Unprotect Sheet"</t>
  </si>
  <si>
    <t>Table 1 - Probability Ratings and Definitions</t>
  </si>
  <si>
    <t>Medium</t>
  </si>
  <si>
    <r>
      <rPr>
        <b/>
        <sz val="10"/>
        <rFont val="Arial"/>
        <family val="2"/>
      </rPr>
      <t>ACT</t>
    </r>
    <r>
      <rPr>
        <sz val="10"/>
        <rFont val="Arial"/>
        <family val="2"/>
      </rPr>
      <t xml:space="preserve"> immediately by adding tasks to (or removing tasks from) the project plan until the residual risk is medium or low</t>
    </r>
  </si>
  <si>
    <r>
      <rPr>
        <i/>
        <sz val="10"/>
        <rFont val="Arial"/>
        <family val="2"/>
      </rPr>
      <t>As above, and/or</t>
    </r>
    <r>
      <rPr>
        <sz val="10"/>
        <rFont val="Arial"/>
        <family val="2"/>
      </rPr>
      <t xml:space="preserve"> introduce time / cost </t>
    </r>
    <r>
      <rPr>
        <b/>
        <sz val="10"/>
        <rFont val="Arial"/>
        <family val="2"/>
      </rPr>
      <t>CONTINGENCIES</t>
    </r>
    <r>
      <rPr>
        <sz val="10"/>
        <rFont val="Arial"/>
        <family val="2"/>
      </rPr>
      <t xml:space="preserve"> that respond to the risk and identify triggers for their activation</t>
    </r>
  </si>
  <si>
    <r>
      <rPr>
        <i/>
        <sz val="10"/>
        <rFont val="Arial"/>
        <family val="2"/>
      </rPr>
      <t>As above, or</t>
    </r>
    <r>
      <rPr>
        <sz val="10"/>
        <rFont val="Arial"/>
        <family val="2"/>
      </rPr>
      <t xml:space="preserve"> </t>
    </r>
    <r>
      <rPr>
        <b/>
        <sz val="10"/>
        <rFont val="Arial"/>
        <family val="2"/>
      </rPr>
      <t>ACCEPT</t>
    </r>
    <r>
      <rPr>
        <sz val="10"/>
        <rFont val="Arial"/>
        <family val="2"/>
      </rPr>
      <t xml:space="preserve"> the risk by maintaining current actions, resources and strategies to prevent the escalation of the risk</t>
    </r>
  </si>
  <si>
    <t>IMPACT</t>
  </si>
  <si>
    <t>PROBABILITY</t>
  </si>
  <si>
    <t>Table 4 - Priority Ratings and Strategies</t>
  </si>
  <si>
    <t>Table 3a - Qualitative Risk Assessment Matrix with Thresholds</t>
  </si>
  <si>
    <t>None</t>
  </si>
  <si>
    <t>Massive negative</t>
  </si>
  <si>
    <t>Major negative</t>
  </si>
  <si>
    <t>Minor negative</t>
  </si>
  <si>
    <t>Minor positive</t>
  </si>
  <si>
    <t>Major positive</t>
  </si>
  <si>
    <t>Massive positive</t>
  </si>
  <si>
    <t>Table 2b - Impact on Cost Ratings and Definitions</t>
  </si>
  <si>
    <t>Table 2e - Impact on Health and Safety Ratings and Definitions</t>
  </si>
  <si>
    <t>HEALTH &amp; SAFETY</t>
  </si>
  <si>
    <t>SCOPE</t>
  </si>
  <si>
    <t>COST</t>
  </si>
  <si>
    <t>TIME</t>
  </si>
  <si>
    <t>BRAND / REPUTATION</t>
  </si>
  <si>
    <t>NATURAL ENVIRONMENT</t>
  </si>
  <si>
    <t>RISK</t>
  </si>
  <si>
    <t>LAST REVIEW</t>
  </si>
  <si>
    <t>NEXT REVIEW</t>
  </si>
  <si>
    <t>RISK DETAIL</t>
  </si>
  <si>
    <t>REVIEW LOG</t>
  </si>
  <si>
    <t>PRIORITY</t>
  </si>
  <si>
    <t>FACTOR</t>
  </si>
  <si>
    <t>CONTINGENCY PLAN</t>
  </si>
  <si>
    <t>SECONDARY RISKS</t>
  </si>
  <si>
    <t>TRIGGER EVENT</t>
  </si>
  <si>
    <t>Almost certain</t>
  </si>
  <si>
    <t>Likely</t>
  </si>
  <si>
    <t>Possible</t>
  </si>
  <si>
    <t>Unlikely</t>
  </si>
  <si>
    <t>Rare</t>
  </si>
  <si>
    <t>RISK / OPPORTUNITY</t>
  </si>
  <si>
    <t>R</t>
  </si>
  <si>
    <t>There is a greater than 90% chance this opportunity / risk will happen</t>
  </si>
  <si>
    <t>There is a greater than 70% chance this opportunity / risk will happen</t>
  </si>
  <si>
    <t>There is a greater than 50% chance this opportunity / risk will happen</t>
  </si>
  <si>
    <t>There is a greater than 30% chance this opportunity / risk will happen</t>
  </si>
  <si>
    <t>There is a less than 30% chance this opportunity / risk will happen</t>
  </si>
  <si>
    <t>Massive</t>
  </si>
  <si>
    <t>Major</t>
  </si>
  <si>
    <t>Minor</t>
  </si>
  <si>
    <t>Next Risk &gt;&gt;</t>
  </si>
  <si>
    <t>This is a summary page and cannot be edited - update your risks via the numbered tabs at the bottom of the sheet</t>
  </si>
  <si>
    <t xml:space="preserve">Table 3 - Qualitative Risk Assessment Matrix </t>
  </si>
  <si>
    <t>Get started &gt;&gt;</t>
  </si>
  <si>
    <t>People do not attend our event</t>
  </si>
  <si>
    <t>Project manager</t>
  </si>
  <si>
    <t>Our example project is an event for our company staff. There is a risk that people will not attend the event which may have significant implications for our project.</t>
  </si>
  <si>
    <t>Not enough notice</t>
  </si>
  <si>
    <t>Only 2 weeks is allowed in the schedule</t>
  </si>
  <si>
    <t>Staff too busy working</t>
  </si>
  <si>
    <t>The event is planned for a busy time of year</t>
  </si>
  <si>
    <t>Accident / injury / illness</t>
  </si>
  <si>
    <t>This risk will not delay our event</t>
  </si>
  <si>
    <t>The project cost will be the same, but food and drink will be wasted</t>
  </si>
  <si>
    <t>PROBABILITY (of the risk occurring / becoming an issue)</t>
  </si>
  <si>
    <t>IMPACT (of the risk occurring / becoming an issue)</t>
  </si>
  <si>
    <t>The event is intended to bring all staff together and improve company culture</t>
  </si>
  <si>
    <t>If staff are too busy working, then operations are being delivered!</t>
  </si>
  <si>
    <t>The event will be devalued for all</t>
  </si>
  <si>
    <t>The event is being held indoors and we will create the same waste regardless</t>
  </si>
  <si>
    <t>If we do not get enough RSVPs, we will postpone or cancel the event</t>
  </si>
  <si>
    <t>Staff will not trust our ability to run future events like this</t>
  </si>
  <si>
    <t>People will be frustrated if they have rearranged plans to attend the event and express their dissatisfaction</t>
  </si>
  <si>
    <t>E1</t>
  </si>
  <si>
    <t>Spoke to the CEO about giving staff more notice for the event</t>
  </si>
  <si>
    <t>Waiting to hear back by 15/1/20</t>
  </si>
  <si>
    <t>There are no health and safety risks foreseeable here</t>
  </si>
  <si>
    <t>Unprotect the sheet in the review tab to fully edit each page</t>
  </si>
  <si>
    <t>Unhide columns J-L to view the dropdown options and formulae</t>
  </si>
  <si>
    <t>OUTCOMES</t>
  </si>
  <si>
    <t>This may prevent someone attending</t>
  </si>
  <si>
    <t>There will be no change to the work / tasks required to compete this project</t>
  </si>
  <si>
    <t>Table 2d - Impact on Outcomes Ratings and Definitions</t>
  </si>
  <si>
    <t>Table 2g - Impact on Brand / Reputation Ratings and Definitions</t>
  </si>
  <si>
    <t>Table 2h - Impact on the Natural Environment Ratings and Definitions</t>
  </si>
  <si>
    <t>Table 2a - Impact on Scope Ratings and Definitions</t>
  </si>
  <si>
    <t>Table 2c - Impact on Cost Ratings and Definitions</t>
  </si>
  <si>
    <t>The cost / resources required to deliver the project will increase by greater than 50%</t>
  </si>
  <si>
    <t>The cost / resources required to deliver the project will increase by 25-50%</t>
  </si>
  <si>
    <t>The cost / resources required to deliver the project will increase by 10-25%</t>
  </si>
  <si>
    <t>The cost / resources required to deliver the project will increase by 5-10%</t>
  </si>
  <si>
    <t>The cost / resources required to deliver the project will increase by less than 5%</t>
  </si>
  <si>
    <t>The cost / resources required to deliver the project will not change</t>
  </si>
  <si>
    <t>The cost / resources required to deliver the project will decrease by less than 5%</t>
  </si>
  <si>
    <t>The cost / resources required to deliver the project will decrease by 5-10%</t>
  </si>
  <si>
    <t>The cost / resources required to deliver the project will decrease by 10-25%</t>
  </si>
  <si>
    <t>The cost / resources required to deliver the project will decrease by 25-50%</t>
  </si>
  <si>
    <t>The cost / resources required to deliver the project will decrease by greater than 50%</t>
  </si>
  <si>
    <t>The time required to deliver the project will increase by greater than 50%</t>
  </si>
  <si>
    <t>The time required to deliver the project will increase by 25-50%</t>
  </si>
  <si>
    <t>The time required to deliver the project will increase by 10-25%</t>
  </si>
  <si>
    <t>The time required to deliver the project will increase by 5-10%</t>
  </si>
  <si>
    <t>The time required to deliver the project will increase by less than 5%</t>
  </si>
  <si>
    <t>The time required to deliver the project will not change</t>
  </si>
  <si>
    <t>The time required to deliver the project will decrease by less than 5%</t>
  </si>
  <si>
    <t>The time required to deliver the project will decrease by 5-10%</t>
  </si>
  <si>
    <t>The time required to deliver the project will decrease by 10-25%</t>
  </si>
  <si>
    <t>The time required to deliver the project will decrease by 25-50%</t>
  </si>
  <si>
    <t>The time required to deliver the project will decrease by greater than 50%</t>
  </si>
  <si>
    <t>The work required to deliver the project will increase by greater than 50%</t>
  </si>
  <si>
    <t>The work required to deliver the project will increase by 25-50%</t>
  </si>
  <si>
    <t>The work required to deliver the project will increase by 10-25%</t>
  </si>
  <si>
    <t>The work required to deliver the project will increase by 5-10%</t>
  </si>
  <si>
    <t>The work required to deliver the project will increase by less than 5%</t>
  </si>
  <si>
    <t>The work required to deliver the project will not change</t>
  </si>
  <si>
    <t>The work required to deliver the project will decrease by less than 5%</t>
  </si>
  <si>
    <t>The work required to deliver the project will decrease by 5-10%</t>
  </si>
  <si>
    <t>The work required to deliver the project will decrease by 10-25%</t>
  </si>
  <si>
    <t>The work required to deliver the project will decrease by 25-50%</t>
  </si>
  <si>
    <t>The work required to deliver the project will decrease by greater than 50%</t>
  </si>
  <si>
    <t>The project will not realise most or all of its intended outcomes</t>
  </si>
  <si>
    <t>The project will no longer benefit some stakeholders</t>
  </si>
  <si>
    <t>The project's intended outcomes will not be fully delivered</t>
  </si>
  <si>
    <t>The project outcomes will fall short on a small number of measures</t>
  </si>
  <si>
    <t>There will be no change to the project's outcomes</t>
  </si>
  <si>
    <t>The project's benefits will be slightly enhanced</t>
  </si>
  <si>
    <t>The project's intended outcomes be noticeably exceeded</t>
  </si>
  <si>
    <t>More of our existing stakeholders will benefit from the project</t>
  </si>
  <si>
    <t>Entirely new groups of stakeholders will benefit from the project</t>
  </si>
  <si>
    <t>The project will realise a significant number of new, previously unplanned benefits</t>
  </si>
  <si>
    <t>Table 2f - Impact on Operations (Business as Usual) Ratings and Definitions</t>
  </si>
  <si>
    <t>There is a new risk of permanent disablement or fatality to one or more people</t>
  </si>
  <si>
    <t>There is a new risk of extensive injury and/or widespread illness to one or more people</t>
  </si>
  <si>
    <t>There is a new risk of hospital admission / ongoing medical treatment to one or more people</t>
  </si>
  <si>
    <t>There is a new risk of minor injury / illness requiring out-patient medical treatment to one or more people</t>
  </si>
  <si>
    <t>There is a new risk of superficial first aid injuries with little or no treatment required to one or more people</t>
  </si>
  <si>
    <t>There is no change to the risk to people’s health and/or safety</t>
  </si>
  <si>
    <t>Instances of extensive injury and/or widespread illness will now be reduced</t>
  </si>
  <si>
    <t>Instances of superficial first aid injuries with little or no treatment required will now be reduced</t>
  </si>
  <si>
    <t>Instances of minor injury / illness requiring out-patient medical treatment will now be reduced</t>
  </si>
  <si>
    <t>Instances of hospital admission / ongoing medical treatment will now be reduced</t>
  </si>
  <si>
    <t>Instances of permanent disablement or fatality will be now be reduced</t>
  </si>
  <si>
    <t>There will be a catastrophic failure in operations, with considerable time to restore – failures could be on-going in nature</t>
  </si>
  <si>
    <t>There will be widespread disruption to operations with an uncertain timeframe for resolution</t>
  </si>
  <si>
    <t>There will be widespread disruption to operations and/or priority customers that demands major intervention to restore</t>
  </si>
  <si>
    <t>There will be localised disruption to operations that require minor corrective action to restore</t>
  </si>
  <si>
    <t>There will be a negligible impact on operations, with no discernable disruption</t>
  </si>
  <si>
    <t xml:space="preserve">There will be no impact on operations or ‘business as usual’ </t>
  </si>
  <si>
    <t>OPERATIONS / BAU</t>
  </si>
  <si>
    <t>Operational outages can be better anticipated and planned for</t>
  </si>
  <si>
    <t>Operational outages will be reduced in frequency, duration or impact</t>
  </si>
  <si>
    <t>Operational outages will be reduced in frequency, duration and impact</t>
  </si>
  <si>
    <t>The need for operational disruption is significantly reduced</t>
  </si>
  <si>
    <t>The need for operational disruption is avoided entirely</t>
  </si>
  <si>
    <t>There will be a fundamental loss of community / stakeholder confidence in the project and our organisation</t>
  </si>
  <si>
    <t>There will be alarm among stakeholders - it is likely that regulators and/or owners will take intervening action</t>
  </si>
  <si>
    <t>Stakeholders will actively express their dissatisfaction with the project</t>
  </si>
  <si>
    <t>Stakeholders will take notice and express their concern with the project</t>
  </si>
  <si>
    <t>The project team will take notice and express their concern with the project</t>
  </si>
  <si>
    <t>Micro negative</t>
  </si>
  <si>
    <t>Micro positive</t>
  </si>
  <si>
    <t>The organisation’s brand and/or reputation will not be impacted</t>
  </si>
  <si>
    <t>The project team will take notice and express interest</t>
  </si>
  <si>
    <t>Stakeholders will take notice and express interest</t>
  </si>
  <si>
    <t>Stakeholders will actively express their support for the project</t>
  </si>
  <si>
    <t>There will be new enthusiasm and excitement for the project among stakeholders</t>
  </si>
  <si>
    <t>There will be new, whole of community enthusiasm and excitement for the project and our organisation</t>
  </si>
  <si>
    <t>There will be new environmental damage that extends beyond the location of the project, but with no lasting impacts</t>
  </si>
  <si>
    <t>There will be new environmental damage within the project's boundaries that can be easily remedied</t>
  </si>
  <si>
    <t>There will be new, small-scale and/or localised environmental damage that will quickly self-repair</t>
  </si>
  <si>
    <t>There will be new, widespread and irreversible environmental damage</t>
  </si>
  <si>
    <t>There will be new, substantial environmental damage that will continue beyond the life of the project</t>
  </si>
  <si>
    <t>There will be no new impacts on the natural environment</t>
  </si>
  <si>
    <t>There will be new environmental benefits that are specific to a location within the project</t>
  </si>
  <si>
    <t>There will be new environmental benefits that are specific to the location of the project</t>
  </si>
  <si>
    <t>There will be new environmental benefits that extend beyond the location of the project</t>
  </si>
  <si>
    <t>There will be new environmental benefits that are substantial and continue beyond the life of the project</t>
  </si>
  <si>
    <t>There will be new environmental benefits that are widespread and self-sustaining</t>
  </si>
  <si>
    <t>The project will not realise some of its intended outcomes</t>
  </si>
  <si>
    <t>Micro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</si>
</sst>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0"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0"/>
      <name val="Arial Black"/>
      <family val="2"/>
    </font>
    <font>
      <b/>
      <sz val="11"/>
      <color indexed="9"/>
      <name val="Arial Black"/>
      <family val="2"/>
    </font>
    <font>
      <b/>
      <sz val="10"/>
      <color theme="0"/>
      <name val="Arial Black"/>
      <family val="2"/>
    </font>
    <font>
      <i/>
      <sz val="10"/>
      <name val="Arial"/>
      <family val="2"/>
    </font>
    <font>
      <b/>
      <sz val="10"/>
      <color theme="10"/>
      <name val="Arial"/>
      <family val="2"/>
    </font>
    <font>
      <b/>
      <i/>
      <sz val="10"/>
      <color rgb="FF0070C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77">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14999847407452621"/>
      </top>
      <bottom style="thin">
        <color theme="0" tint="-0.249977111117893"/>
      </bottom>
      <diagonal/>
    </border>
    <border>
      <left/>
      <right/>
      <top style="thin">
        <color theme="0" tint="-0.14999847407452621"/>
      </top>
      <bottom style="thin">
        <color theme="0" tint="-0.249977111117893"/>
      </bottom>
      <diagonal/>
    </border>
    <border>
      <left/>
      <right style="thin">
        <color theme="0" tint="-0.249977111117893"/>
      </right>
      <top style="thin">
        <color theme="0" tint="-0.249977111117893"/>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
    <xf numFmtId="0" fontId="0" fillId="0" borderId="0"/>
    <xf numFmtId="0" fontId="2" fillId="0" borderId="0"/>
    <xf numFmtId="0" fontId="5" fillId="0" borderId="0" applyNumberFormat="0" applyFill="0" applyBorder="0" applyAlignment="0" applyProtection="0"/>
  </cellStyleXfs>
  <cellXfs count="173">
    <xf numFmtId="0" fontId="0" fillId="0" borderId="0" xfId="0"/>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5"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4" xfId="0" applyFont="1" applyFill="1" applyBorder="1" applyAlignment="1" applyProtection="1">
      <alignment horizontal="center" vertical="center"/>
      <protection hidden="1"/>
    </xf>
    <xf numFmtId="0" fontId="2" fillId="6" borderId="39" xfId="0" applyFont="1" applyFill="1" applyBorder="1" applyAlignment="1" applyProtection="1">
      <alignment horizontal="center" vertical="center"/>
      <protection hidden="1"/>
    </xf>
    <xf numFmtId="0" fontId="2" fillId="6" borderId="25"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6" xfId="0" applyFont="1" applyFill="1" applyBorder="1" applyAlignment="1" applyProtection="1">
      <alignment horizontal="center" vertical="center"/>
      <protection locked="0"/>
    </xf>
    <xf numFmtId="14" fontId="2" fillId="0" borderId="26"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6" fillId="8" borderId="45"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6"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26" xfId="0" applyFont="1" applyFill="1" applyBorder="1" applyAlignment="1" applyProtection="1">
      <alignment horizontal="center" vertical="center" wrapText="1"/>
      <protection hidden="1"/>
    </xf>
    <xf numFmtId="164" fontId="2" fillId="0" borderId="26" xfId="0" applyNumberFormat="1" applyFont="1" applyFill="1" applyBorder="1" applyAlignment="1" applyProtection="1">
      <alignment horizontal="center" vertical="center" wrapText="1"/>
      <protection hidden="1"/>
    </xf>
    <xf numFmtId="0" fontId="12" fillId="0" borderId="0" xfId="0" applyNumberFormat="1" applyFont="1" applyAlignment="1" applyProtection="1">
      <alignment horizontal="center"/>
      <protection hidden="1"/>
    </xf>
    <xf numFmtId="0" fontId="12" fillId="0" borderId="0" xfId="0" applyNumberFormat="1" applyFont="1" applyFill="1" applyBorder="1" applyAlignment="1" applyProtection="1">
      <alignment horizontal="center" vertical="center"/>
      <protection hidden="1"/>
    </xf>
    <xf numFmtId="0" fontId="2" fillId="0" borderId="0" xfId="0" applyNumberFormat="1" applyFont="1" applyAlignment="1" applyProtection="1">
      <alignment horizontal="center"/>
      <protection hidden="1"/>
    </xf>
    <xf numFmtId="0" fontId="2" fillId="0" borderId="0" xfId="0" applyNumberFormat="1" applyFont="1" applyFill="1" applyBorder="1" applyAlignment="1" applyProtection="1">
      <alignment horizontal="center" vertical="center"/>
      <protection hidden="1"/>
    </xf>
    <xf numFmtId="164" fontId="1" fillId="0" borderId="58" xfId="0" applyNumberFormat="1" applyFont="1" applyFill="1" applyBorder="1" applyAlignment="1" applyProtection="1">
      <alignment horizontal="center" vertical="center" wrapText="1"/>
      <protection hidden="1"/>
    </xf>
    <xf numFmtId="164" fontId="1" fillId="0" borderId="59" xfId="0" applyNumberFormat="1" applyFont="1" applyFill="1" applyBorder="1" applyAlignment="1" applyProtection="1">
      <alignment horizontal="center" vertical="center" wrapText="1"/>
      <protection hidden="1"/>
    </xf>
    <xf numFmtId="164" fontId="1" fillId="0" borderId="57" xfId="0" applyNumberFormat="1" applyFont="1" applyFill="1" applyBorder="1" applyAlignment="1" applyProtection="1">
      <alignment horizontal="center" vertical="center" wrapText="1"/>
      <protection hidden="1"/>
    </xf>
    <xf numFmtId="0" fontId="2" fillId="0" borderId="0" xfId="0" applyNumberFormat="1" applyFont="1" applyAlignment="1" applyProtection="1">
      <alignment horizontal="center" vertical="center"/>
      <protection hidden="1"/>
    </xf>
    <xf numFmtId="14" fontId="2" fillId="0" borderId="26" xfId="0" applyNumberFormat="1" applyFont="1" applyFill="1" applyBorder="1" applyAlignment="1" applyProtection="1">
      <alignment horizontal="center" vertical="center" wrapText="1"/>
      <protection hidden="1"/>
    </xf>
    <xf numFmtId="164" fontId="2" fillId="0" borderId="26" xfId="0" applyNumberFormat="1" applyFont="1" applyFill="1" applyBorder="1" applyAlignment="1" applyProtection="1">
      <alignment horizontal="center" vertical="center" wrapText="1"/>
      <protection locked="0"/>
    </xf>
    <xf numFmtId="14" fontId="2" fillId="0" borderId="26" xfId="0" applyNumberFormat="1" applyFont="1" applyFill="1" applyBorder="1" applyAlignment="1" applyProtection="1">
      <alignment horizontal="center" vertical="center" wrapText="1"/>
      <protection locked="0"/>
    </xf>
    <xf numFmtId="0" fontId="1" fillId="5" borderId="23"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5" borderId="36" xfId="0" applyFont="1" applyFill="1" applyBorder="1" applyAlignment="1" applyProtection="1">
      <alignment vertical="center" wrapText="1"/>
      <protection hidden="1"/>
    </xf>
    <xf numFmtId="0" fontId="1" fillId="5" borderId="35" xfId="0" applyFont="1" applyFill="1" applyBorder="1" applyAlignment="1" applyProtection="1">
      <alignment vertical="center" wrapText="1"/>
      <protection hidden="1"/>
    </xf>
    <xf numFmtId="0" fontId="2" fillId="0" borderId="0" xfId="0" applyFont="1" applyAlignment="1" applyProtection="1">
      <alignment vertical="center"/>
      <protection locked="0"/>
    </xf>
    <xf numFmtId="164" fontId="1" fillId="0" borderId="26" xfId="0" applyNumberFormat="1" applyFont="1" applyFill="1" applyBorder="1" applyAlignment="1" applyProtection="1">
      <alignment horizontal="center" vertical="center" wrapText="1"/>
      <protection hidden="1"/>
    </xf>
    <xf numFmtId="0" fontId="18" fillId="3" borderId="0" xfId="2" applyFont="1" applyFill="1" applyBorder="1" applyAlignment="1" applyProtection="1">
      <alignment horizontal="center" vertical="center" wrapText="1"/>
      <protection locked="0" hidden="1"/>
    </xf>
    <xf numFmtId="0" fontId="13" fillId="2" borderId="0" xfId="0" applyFont="1" applyFill="1" applyBorder="1" applyAlignment="1" applyProtection="1">
      <alignment horizontal="center" vertical="center" wrapText="1"/>
      <protection hidden="1"/>
    </xf>
    <xf numFmtId="0" fontId="2" fillId="0" borderId="73"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Border="1" applyAlignment="1" applyProtection="1">
      <alignment horizontal="center" vertical="center" wrapText="1"/>
      <protection hidden="1"/>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1" fillId="0" borderId="0" xfId="0" applyFont="1" applyBorder="1" applyAlignment="1" applyProtection="1">
      <alignment horizontal="center" vertical="center"/>
      <protection hidden="1"/>
    </xf>
    <xf numFmtId="164" fontId="2" fillId="0" borderId="54" xfId="0" applyNumberFormat="1" applyFont="1" applyFill="1" applyBorder="1" applyAlignment="1" applyProtection="1">
      <alignment horizontal="left" vertical="center" wrapText="1"/>
      <protection hidden="1"/>
    </xf>
    <xf numFmtId="164" fontId="2" fillId="0" borderId="55" xfId="0" applyNumberFormat="1" applyFont="1" applyFill="1" applyBorder="1" applyAlignment="1" applyProtection="1">
      <alignment horizontal="left" vertical="center" wrapText="1"/>
      <protection hidden="1"/>
    </xf>
    <xf numFmtId="0" fontId="19" fillId="0" borderId="0" xfId="0" applyFont="1" applyFill="1" applyBorder="1" applyAlignment="1" applyProtection="1">
      <alignment horizontal="center" vertical="center"/>
      <protection hidden="1"/>
    </xf>
    <xf numFmtId="0" fontId="13" fillId="2" borderId="52" xfId="0" applyFont="1" applyFill="1" applyBorder="1" applyAlignment="1" applyProtection="1">
      <alignment horizontal="center" vertical="center" wrapText="1"/>
      <protection hidden="1"/>
    </xf>
    <xf numFmtId="0" fontId="2" fillId="0" borderId="26" xfId="0" applyFont="1" applyFill="1" applyBorder="1" applyAlignment="1" applyProtection="1">
      <alignment horizontal="left" vertical="center"/>
      <protection locked="0"/>
    </xf>
    <xf numFmtId="0" fontId="2" fillId="0" borderId="26"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47" xfId="0" applyFont="1" applyFill="1" applyBorder="1" applyAlignment="1" applyProtection="1">
      <alignment horizontal="left" vertical="center" wrapText="1"/>
      <protection locked="0"/>
    </xf>
    <xf numFmtId="0" fontId="2" fillId="0" borderId="48" xfId="0" applyFont="1" applyFill="1" applyBorder="1" applyAlignment="1" applyProtection="1">
      <alignment horizontal="left" vertical="center" wrapText="1"/>
      <protection locked="0"/>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7"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164" fontId="2" fillId="0" borderId="62" xfId="0" applyNumberFormat="1" applyFont="1" applyFill="1" applyBorder="1" applyAlignment="1" applyProtection="1">
      <alignment horizontal="left" vertical="center" wrapText="1"/>
      <protection locked="0"/>
    </xf>
    <xf numFmtId="164" fontId="2" fillId="0" borderId="31" xfId="0" applyNumberFormat="1" applyFont="1" applyFill="1" applyBorder="1" applyAlignment="1" applyProtection="1">
      <alignment horizontal="left" vertical="center" wrapText="1"/>
      <protection locked="0"/>
    </xf>
    <xf numFmtId="164" fontId="2" fillId="0" borderId="66" xfId="0" applyNumberFormat="1" applyFont="1" applyFill="1" applyBorder="1" applyAlignment="1" applyProtection="1">
      <alignment horizontal="left" vertical="center" wrapText="1"/>
      <protection locked="0"/>
    </xf>
    <xf numFmtId="164" fontId="1" fillId="0" borderId="62" xfId="0" applyNumberFormat="1" applyFont="1" applyFill="1" applyBorder="1" applyAlignment="1" applyProtection="1">
      <alignment horizontal="center" vertical="center" wrapText="1"/>
      <protection hidden="1"/>
    </xf>
    <xf numFmtId="164" fontId="1" fillId="0" borderId="31" xfId="0" applyNumberFormat="1" applyFont="1" applyFill="1" applyBorder="1" applyAlignment="1" applyProtection="1">
      <alignment horizontal="center" vertical="center" wrapText="1"/>
      <protection hidden="1"/>
    </xf>
    <xf numFmtId="164" fontId="2" fillId="0" borderId="62" xfId="0" applyNumberFormat="1" applyFont="1" applyFill="1" applyBorder="1" applyAlignment="1" applyProtection="1">
      <alignment vertical="center" wrapText="1"/>
      <protection locked="0"/>
    </xf>
    <xf numFmtId="164" fontId="2" fillId="0" borderId="31" xfId="0" applyNumberFormat="1" applyFont="1" applyFill="1" applyBorder="1" applyAlignment="1" applyProtection="1">
      <alignment vertical="center" wrapText="1"/>
      <protection locked="0"/>
    </xf>
    <xf numFmtId="164" fontId="2" fillId="0" borderId="66" xfId="0" applyNumberFormat="1" applyFont="1" applyFill="1" applyBorder="1" applyAlignment="1" applyProtection="1">
      <alignment vertical="center" wrapText="1"/>
      <protection locked="0"/>
    </xf>
    <xf numFmtId="164" fontId="1" fillId="0" borderId="63" xfId="0" applyNumberFormat="1" applyFont="1" applyFill="1" applyBorder="1" applyAlignment="1" applyProtection="1">
      <alignment horizontal="center" vertical="center" wrapText="1"/>
      <protection hidden="1"/>
    </xf>
    <xf numFmtId="164" fontId="1" fillId="0" borderId="64" xfId="0" applyNumberFormat="1" applyFont="1" applyFill="1" applyBorder="1" applyAlignment="1" applyProtection="1">
      <alignment horizontal="center" vertical="center" wrapText="1"/>
      <protection hidden="1"/>
    </xf>
    <xf numFmtId="164" fontId="2" fillId="0" borderId="63" xfId="0" applyNumberFormat="1" applyFont="1" applyFill="1" applyBorder="1" applyAlignment="1" applyProtection="1">
      <alignment horizontal="left" vertical="center" wrapText="1"/>
      <protection locked="0"/>
    </xf>
    <xf numFmtId="164" fontId="2" fillId="0" borderId="64" xfId="0" applyNumberFormat="1" applyFont="1" applyFill="1" applyBorder="1" applyAlignment="1" applyProtection="1">
      <alignment horizontal="left" vertical="center" wrapText="1"/>
      <protection locked="0"/>
    </xf>
    <xf numFmtId="164" fontId="2" fillId="0" borderId="67" xfId="0" applyNumberFormat="1" applyFont="1" applyFill="1" applyBorder="1" applyAlignment="1" applyProtection="1">
      <alignment horizontal="left" vertical="center" wrapText="1"/>
      <protection locked="0"/>
    </xf>
    <xf numFmtId="164" fontId="1" fillId="0" borderId="66" xfId="0" applyNumberFormat="1" applyFont="1" applyFill="1" applyBorder="1" applyAlignment="1" applyProtection="1">
      <alignment horizontal="center" vertical="center" wrapText="1"/>
      <protection hidden="1"/>
    </xf>
    <xf numFmtId="164" fontId="1" fillId="0" borderId="60" xfId="0" applyNumberFormat="1" applyFont="1" applyFill="1" applyBorder="1" applyAlignment="1" applyProtection="1">
      <alignment horizontal="center" vertical="center" wrapText="1"/>
      <protection hidden="1"/>
    </xf>
    <xf numFmtId="164" fontId="1" fillId="0" borderId="61" xfId="0" applyNumberFormat="1" applyFont="1" applyFill="1" applyBorder="1" applyAlignment="1" applyProtection="1">
      <alignment horizontal="center" vertical="center" wrapText="1"/>
      <protection hidden="1"/>
    </xf>
    <xf numFmtId="164" fontId="2" fillId="0" borderId="60" xfId="0" applyNumberFormat="1" applyFont="1" applyFill="1" applyBorder="1" applyAlignment="1" applyProtection="1">
      <alignment vertical="center" wrapText="1"/>
      <protection locked="0"/>
    </xf>
    <xf numFmtId="164" fontId="2" fillId="0" borderId="61" xfId="0" applyNumberFormat="1" applyFont="1" applyFill="1" applyBorder="1" applyAlignment="1" applyProtection="1">
      <alignment vertical="center" wrapText="1"/>
      <protection locked="0"/>
    </xf>
    <xf numFmtId="164" fontId="2" fillId="0" borderId="65" xfId="0" applyNumberFormat="1" applyFont="1" applyFill="1" applyBorder="1" applyAlignment="1" applyProtection="1">
      <alignment vertical="center" wrapText="1"/>
      <protection locked="0"/>
    </xf>
    <xf numFmtId="164" fontId="2" fillId="0" borderId="60" xfId="0" applyNumberFormat="1" applyFont="1" applyFill="1" applyBorder="1" applyAlignment="1" applyProtection="1">
      <alignment horizontal="left" vertical="center" wrapText="1"/>
      <protection locked="0"/>
    </xf>
    <xf numFmtId="164" fontId="2" fillId="0" borderId="61" xfId="0" applyNumberFormat="1" applyFont="1" applyFill="1" applyBorder="1" applyAlignment="1" applyProtection="1">
      <alignment horizontal="left" vertical="center" wrapText="1"/>
      <protection locked="0"/>
    </xf>
    <xf numFmtId="164" fontId="2" fillId="0" borderId="65" xfId="0" applyNumberFormat="1" applyFont="1" applyFill="1" applyBorder="1" applyAlignment="1" applyProtection="1">
      <alignment horizontal="left" vertical="center" wrapText="1"/>
      <protection locked="0"/>
    </xf>
    <xf numFmtId="0" fontId="13" fillId="2" borderId="68" xfId="0" applyFont="1" applyFill="1" applyBorder="1" applyAlignment="1" applyProtection="1">
      <alignment horizontal="center" vertical="center" wrapText="1"/>
      <protection hidden="1"/>
    </xf>
    <xf numFmtId="164" fontId="2" fillId="0" borderId="71" xfId="0" applyNumberFormat="1" applyFont="1" applyFill="1" applyBorder="1" applyAlignment="1" applyProtection="1">
      <alignment horizontal="left" vertical="center" wrapText="1"/>
      <protection locked="0"/>
    </xf>
    <xf numFmtId="164" fontId="2" fillId="0" borderId="72" xfId="0" applyNumberFormat="1" applyFont="1" applyFill="1" applyBorder="1" applyAlignment="1" applyProtection="1">
      <alignment horizontal="left" vertical="center" wrapText="1"/>
      <protection locked="0"/>
    </xf>
    <xf numFmtId="0" fontId="18" fillId="9" borderId="28" xfId="2" applyFont="1" applyFill="1" applyBorder="1" applyAlignment="1" applyProtection="1">
      <alignment horizontal="center" vertical="center"/>
      <protection locked="0"/>
    </xf>
    <xf numFmtId="0" fontId="18" fillId="9" borderId="29" xfId="2" applyFont="1" applyFill="1" applyBorder="1" applyAlignment="1" applyProtection="1">
      <alignment horizontal="center" vertical="center"/>
      <protection locked="0"/>
    </xf>
    <xf numFmtId="164" fontId="6" fillId="0" borderId="30"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4" fontId="2" fillId="0" borderId="54" xfId="0" applyNumberFormat="1" applyFont="1" applyFill="1" applyBorder="1" applyAlignment="1" applyProtection="1">
      <alignment horizontal="left" vertical="center" wrapText="1"/>
      <protection locked="0"/>
    </xf>
    <xf numFmtId="164" fontId="2" fillId="0" borderId="55" xfId="0" applyNumberFormat="1" applyFont="1" applyFill="1" applyBorder="1" applyAlignment="1" applyProtection="1">
      <alignment horizontal="left" vertical="center" wrapText="1"/>
      <protection locked="0"/>
    </xf>
    <xf numFmtId="0" fontId="13" fillId="2" borderId="48" xfId="0" applyFont="1" applyFill="1" applyBorder="1" applyAlignment="1" applyProtection="1">
      <alignment horizontal="center" vertical="center" wrapText="1"/>
      <protection hidden="1"/>
    </xf>
    <xf numFmtId="0" fontId="2" fillId="0" borderId="69" xfId="2" quotePrefix="1" applyFont="1" applyFill="1" applyBorder="1" applyAlignment="1" applyProtection="1">
      <alignment horizontal="left" vertical="center" wrapText="1"/>
      <protection locked="0"/>
    </xf>
    <xf numFmtId="0" fontId="2" fillId="0" borderId="0" xfId="2" quotePrefix="1" applyFont="1" applyFill="1" applyBorder="1" applyAlignment="1" applyProtection="1">
      <alignment horizontal="left" vertical="center" wrapText="1"/>
      <protection locked="0"/>
    </xf>
    <xf numFmtId="0" fontId="2" fillId="0" borderId="70" xfId="2" quotePrefix="1" applyFont="1" applyFill="1" applyBorder="1" applyAlignment="1" applyProtection="1">
      <alignment horizontal="left" vertical="center" wrapText="1"/>
      <protection locked="0"/>
    </xf>
    <xf numFmtId="0" fontId="11" fillId="0" borderId="26"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2" fillId="4" borderId="44" xfId="0" applyFont="1" applyFill="1" applyBorder="1" applyAlignment="1" applyProtection="1">
      <alignment horizontal="left" vertical="center" wrapText="1"/>
      <protection locked="0"/>
    </xf>
    <xf numFmtId="0" fontId="2" fillId="4" borderId="18"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1" fillId="0" borderId="20" xfId="0" applyFont="1" applyBorder="1" applyAlignment="1" applyProtection="1">
      <alignment horizontal="center" vertical="center" wrapText="1"/>
      <protection hidden="1"/>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10" fillId="7" borderId="0" xfId="0" applyFont="1" applyFill="1" applyBorder="1" applyAlignment="1" applyProtection="1">
      <alignment horizontal="center" vertical="center" wrapText="1"/>
      <protection hidden="1"/>
    </xf>
    <xf numFmtId="0" fontId="10" fillId="7" borderId="37" xfId="0" applyFont="1" applyFill="1" applyBorder="1" applyAlignment="1" applyProtection="1">
      <alignment horizontal="center" vertical="center" wrapText="1"/>
      <protection hidden="1"/>
    </xf>
    <xf numFmtId="0" fontId="2" fillId="4" borderId="56"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0" xfId="0" applyFont="1" applyBorder="1" applyAlignment="1" applyProtection="1">
      <alignment horizontal="center" vertical="center" wrapText="1"/>
      <protection hidden="1"/>
    </xf>
    <xf numFmtId="0" fontId="16" fillId="8" borderId="45"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6" xfId="0" applyFont="1" applyFill="1" applyBorder="1" applyAlignment="1" applyProtection="1">
      <alignment horizontal="center" vertical="center"/>
      <protection hidden="1"/>
    </xf>
    <xf numFmtId="0" fontId="16" fillId="8" borderId="40" xfId="0" applyFont="1" applyFill="1" applyBorder="1" applyAlignment="1" applyProtection="1">
      <alignment horizontal="center" vertical="center" textRotation="90"/>
      <protection hidden="1"/>
    </xf>
    <xf numFmtId="0" fontId="16" fillId="8" borderId="41" xfId="0" applyFont="1" applyFill="1" applyBorder="1" applyAlignment="1" applyProtection="1">
      <alignment horizontal="center" vertical="center" textRotation="90"/>
      <protection hidden="1"/>
    </xf>
    <xf numFmtId="0" fontId="16" fillId="8" borderId="42" xfId="0" applyFont="1" applyFill="1" applyBorder="1" applyAlignment="1" applyProtection="1">
      <alignment horizontal="center" vertical="center" textRotation="90"/>
      <protection hidden="1"/>
    </xf>
    <xf numFmtId="0" fontId="2" fillId="4" borderId="34"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hidden="1"/>
    </xf>
    <xf numFmtId="0" fontId="9" fillId="7" borderId="37" xfId="0" applyFont="1" applyFill="1" applyBorder="1" applyAlignment="1" applyProtection="1">
      <alignment horizontal="center" vertical="center" wrapText="1"/>
      <protection hidden="1"/>
    </xf>
    <xf numFmtId="0" fontId="9" fillId="7" borderId="22"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7" fillId="5" borderId="0" xfId="0" applyFont="1" applyFill="1" applyAlignment="1" applyProtection="1">
      <alignment vertical="center"/>
      <protection hidden="1"/>
    </xf>
    <xf numFmtId="0" fontId="7" fillId="5" borderId="0" xfId="0" applyFont="1" applyFill="1" applyBorder="1" applyAlignment="1" applyProtection="1">
      <alignment vertical="center" wrapText="1"/>
      <protection hidden="1"/>
    </xf>
    <xf numFmtId="0" fontId="7" fillId="5" borderId="0" xfId="0" applyFont="1" applyFill="1" applyAlignment="1" applyProtection="1">
      <alignment vertical="center" wrapText="1"/>
      <protection hidden="1"/>
    </xf>
    <xf numFmtId="0" fontId="7" fillId="5" borderId="0" xfId="0" applyFont="1" applyFill="1" applyAlignment="1" applyProtection="1">
      <alignment horizontal="left" vertical="center"/>
      <protection hidden="1"/>
    </xf>
  </cellXfs>
  <cellStyles count="3">
    <cellStyle name="Hyperlink" xfId="2" builtinId="8"/>
    <cellStyle name="Normal" xfId="0" builtinId="0"/>
    <cellStyle name="Normal 2" xfId="1" xr:uid="{00000000-0005-0000-0000-000002000000}"/>
  </cellStyles>
  <dxfs count="606">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dxf>
    <dxf>
      <font>
        <color theme="0"/>
      </font>
    </dxf>
    <dxf>
      <font>
        <color rgb="FF9C0006"/>
      </font>
      <fill>
        <patternFill>
          <bgColor rgb="FFFFC7CE"/>
        </patternFill>
      </fill>
    </dxf>
    <dxf>
      <font>
        <color rgb="FF006100"/>
      </font>
      <fill>
        <patternFill>
          <bgColor rgb="FFC6EFCE"/>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663300"/>
      </font>
      <fill>
        <patternFill>
          <bgColor rgb="FFFFD85D"/>
        </patternFill>
      </fill>
    </dxf>
    <dxf>
      <font>
        <color theme="7"/>
      </font>
      <fill>
        <patternFill>
          <bgColor theme="6" tint="0.79998168889431442"/>
        </patternFill>
      </fill>
    </dxf>
    <dxf>
      <font>
        <color theme="0"/>
      </font>
      <fill>
        <patternFill patternType="none">
          <bgColor auto="1"/>
        </patternFill>
      </fill>
    </dxf>
    <dxf>
      <font>
        <color theme="0"/>
      </font>
      <fill>
        <patternFill>
          <bgColor indexed="10"/>
        </patternFill>
      </fill>
    </dxf>
    <dxf>
      <fill>
        <patternFill>
          <bgColor rgb="FFFFC000"/>
        </patternFill>
      </fill>
    </dxf>
    <dxf>
      <fill>
        <patternFill>
          <bgColor indexed="11"/>
        </patternFill>
      </fill>
    </dxf>
  </dxfs>
  <tableStyles count="0" defaultTableStyle="TableStyleMedium2" defaultPivotStyle="PivotStyleLight16"/>
  <colors>
    <mruColors>
      <color rgb="FF663300"/>
      <color rgb="FF996633"/>
      <color rgb="FFFFD85D"/>
      <color rgb="FF000000"/>
      <color rgb="FFFFCC99"/>
      <color rgb="FF00EE6C"/>
      <color rgb="FF33CC33"/>
      <color rgb="FFEE1F51"/>
      <color rgb="FFF15E69"/>
      <color rgb="FFF4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institute.pm/contact/" TargetMode="External"/><Relationship Id="rId1" Type="http://schemas.openxmlformats.org/officeDocument/2006/relationships/hyperlink" Target="http://ipm.edu.au/contact/" TargetMode="External"/><Relationship Id="rId4" Type="http://schemas.openxmlformats.org/officeDocument/2006/relationships/vmlDrawing" Target="../drawings/vmlDrawing3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97"/>
  <sheetViews>
    <sheetView showGridLines="0" tabSelected="1" zoomScaleNormal="100" zoomScalePageLayoutView="85" workbookViewId="0">
      <selection activeCell="C1" sqref="C1:I1"/>
    </sheetView>
  </sheetViews>
  <sheetFormatPr defaultRowHeight="30" customHeight="1" x14ac:dyDescent="0.2"/>
  <cols>
    <col min="1" max="1" width="6.7109375" style="44" customWidth="1"/>
    <col min="2" max="2" width="21.85546875" style="31" customWidth="1"/>
    <col min="3" max="3" width="34.28515625" style="31" customWidth="1"/>
    <col min="4" max="4" width="18.140625" style="1" customWidth="1"/>
    <col min="5" max="7" width="18.140625" style="30" customWidth="1"/>
    <col min="8" max="9" width="18.140625" style="33" customWidth="1"/>
    <col min="10" max="12" width="8.42578125" style="1" hidden="1" customWidth="1"/>
    <col min="13" max="13" width="11.28515625" style="1" hidden="1" customWidth="1"/>
    <col min="14" max="16384" width="9.140625" style="30"/>
  </cols>
  <sheetData>
    <row r="1" spans="1:14" ht="30" customHeight="1" x14ac:dyDescent="0.2">
      <c r="A1" s="81" t="s">
        <v>3</v>
      </c>
      <c r="B1" s="82"/>
      <c r="C1" s="78"/>
      <c r="D1" s="79"/>
      <c r="E1" s="79"/>
      <c r="F1" s="79"/>
      <c r="G1" s="79"/>
      <c r="H1" s="79"/>
      <c r="I1" s="80"/>
    </row>
    <row r="2" spans="1:14" ht="30" customHeight="1" x14ac:dyDescent="0.2">
      <c r="A2" s="81" t="s">
        <v>7</v>
      </c>
      <c r="B2" s="82"/>
      <c r="C2" s="78"/>
      <c r="D2" s="79"/>
      <c r="E2" s="79"/>
      <c r="F2" s="79"/>
      <c r="G2" s="79"/>
      <c r="H2" s="79"/>
      <c r="I2" s="79"/>
      <c r="N2" s="75"/>
    </row>
    <row r="3" spans="1:14" ht="30" customHeight="1" x14ac:dyDescent="0.2">
      <c r="A3" s="85" t="s">
        <v>84</v>
      </c>
      <c r="B3" s="85"/>
      <c r="C3" s="85"/>
      <c r="D3" s="85"/>
      <c r="E3" s="85"/>
      <c r="F3" s="85"/>
      <c r="G3" s="85"/>
      <c r="H3" s="85"/>
      <c r="I3" s="85"/>
    </row>
    <row r="4" spans="1:14" s="40" customFormat="1" ht="44.25" customHeight="1" x14ac:dyDescent="0.2">
      <c r="A4" s="52" t="s">
        <v>5</v>
      </c>
      <c r="B4" s="86" t="s">
        <v>58</v>
      </c>
      <c r="C4" s="86"/>
      <c r="D4" s="52" t="s">
        <v>31</v>
      </c>
      <c r="E4" s="52" t="s">
        <v>40</v>
      </c>
      <c r="F4" s="52" t="s">
        <v>39</v>
      </c>
      <c r="G4" s="52" t="s">
        <v>63</v>
      </c>
      <c r="H4" s="50" t="s">
        <v>59</v>
      </c>
      <c r="I4" s="50" t="s">
        <v>60</v>
      </c>
      <c r="J4" s="39" t="s">
        <v>14</v>
      </c>
      <c r="K4" s="39" t="s">
        <v>21</v>
      </c>
      <c r="L4" s="39" t="s">
        <v>22</v>
      </c>
      <c r="M4" s="39" t="s">
        <v>30</v>
      </c>
    </row>
    <row r="5" spans="1:14" ht="43.5" customHeight="1" x14ac:dyDescent="0.2">
      <c r="A5" s="73">
        <v>1</v>
      </c>
      <c r="B5" s="83">
        <f>'1'!B3:C3</f>
        <v>0</v>
      </c>
      <c r="C5" s="84"/>
      <c r="D5" s="54">
        <f>'1'!D3</f>
        <v>0</v>
      </c>
      <c r="E5" s="54">
        <f>'1'!E3</f>
        <v>0</v>
      </c>
      <c r="F5" s="54" t="str">
        <f>'1'!F3</f>
        <v>None</v>
      </c>
      <c r="G5" s="72">
        <f>'1'!G3</f>
        <v>0</v>
      </c>
      <c r="H5" s="63">
        <f>'1'!H3</f>
        <v>0</v>
      </c>
      <c r="I5" s="63">
        <f>'1'!I3</f>
        <v>0</v>
      </c>
      <c r="J5" s="1" t="b">
        <f>IF(E5="Very low",Methodology!A10,IF(E5="Low",Methodology!A9,IF(E5="Moderate",Methodology!A8,IF(E5="High",Methodology!A7,IF(E5="Very high",Methodology!A6)))))</f>
        <v>0</v>
      </c>
      <c r="K5" s="1" t="b">
        <f>IF(F5="Very low positive",ABS(Methodology!A17),IF(F5="Low positive",ABS(Methodology!A16),IF(F5="Moderate positive",ABS(Methodology!A15),IF(F5="High positive",ABS(Methodology!A14),IF(F5="Very high positive",ABS(Methodology!A13),IF(F5="Very low negative",ABS(Methodology!A18),IF(F5="Low negative",ABS(Methodology!A19),IF(F5="Moderate negative",ABS(Methodology!A20),IF(F5="High negative",ABS(Methodology!A21),IF(F5="Very high negative",ABS(Methodology!A22)))))))))))</f>
        <v>0</v>
      </c>
      <c r="L5" s="1">
        <f>J5*K5</f>
        <v>0</v>
      </c>
      <c r="M5" s="1" t="b">
        <f>IF(L5=1,Methodology!K18,IF(L5=2,Methodology!K17, IF(L5=3,Methodology!K16,IF(L5=4,Methodology!K15,IF(L5=5,Methodology!K14,IF(L5=6,Methodology!L16,IF(L5=8,Methodology!L15,IF(L5=9,Methodology!M16,IF(L5=10,Methodology!L14,IF(L5=12,Methodology!N16,IF(L5=15,Methodology!O16,IF(L5=16,Methodology!N15,IF(L5=20,Methodology!N14,IF(L5=25,Methodology!O14))))))))))))))</f>
        <v>0</v>
      </c>
    </row>
    <row r="6" spans="1:14" ht="43.5" customHeight="1" x14ac:dyDescent="0.2">
      <c r="A6" s="73">
        <v>2</v>
      </c>
      <c r="B6" s="83">
        <f>'2'!B3:C3</f>
        <v>0</v>
      </c>
      <c r="C6" s="84"/>
      <c r="D6" s="54">
        <f>'2'!D3</f>
        <v>0</v>
      </c>
      <c r="E6" s="54">
        <f>'2'!E3</f>
        <v>0</v>
      </c>
      <c r="F6" s="54" t="str">
        <f>'2'!F3</f>
        <v>None</v>
      </c>
      <c r="G6" s="72">
        <f>'2'!G3</f>
        <v>0</v>
      </c>
      <c r="H6" s="63">
        <f>'2'!H3</f>
        <v>0</v>
      </c>
      <c r="I6" s="63">
        <f>'2'!I3</f>
        <v>0</v>
      </c>
      <c r="J6" s="1" t="b">
        <f>IF(E6="Very low",Methodology!A10,IF(E6="Low",Methodology!A9,IF(E6="Moderate",Methodology!A8,IF(E6="High",Methodology!A7,IF(E6="Very high",Methodology!A6)))))</f>
        <v>0</v>
      </c>
      <c r="K6" s="1" t="b">
        <f>IF(F6="Very low positive",ABS(Methodology!A17),IF(F6="Low positive",ABS(Methodology!A16),IF(F6="Moderate positive",ABS(Methodology!A15),IF(F6="High positive",ABS(Methodology!A14),IF(F6="Very high positive",ABS(Methodology!A13),IF(F6="Very low negative",ABS(Methodology!A18),IF(F6="Low negative",ABS(Methodology!A19),IF(F6="Moderate negative",ABS(Methodology!A20),IF(F6="High negative",ABS(Methodology!A21),IF(F6="Very high negative",ABS(Methodology!A22)))))))))))</f>
        <v>0</v>
      </c>
      <c r="L6" s="1">
        <f>J6*K6</f>
        <v>0</v>
      </c>
      <c r="M6" s="1" t="b">
        <f>IF(L6=1,Methodology!K18,IF(L6=2,Methodology!K17, IF(L6=3,Methodology!K16,IF(L6=4,Methodology!K15,IF(L6=5,Methodology!K14,IF(L6=6,Methodology!L16,IF(L6=8,Methodology!L15,IF(L6=9,Methodology!M16,IF(L6=10,Methodology!L14,IF(L6=12,Methodology!N16,IF(L6=15,Methodology!O16,IF(L6=16,Methodology!N15,IF(L6=20,Methodology!N14,IF(L6=25,Methodology!O14))))))))))))))</f>
        <v>0</v>
      </c>
    </row>
    <row r="7" spans="1:14" ht="43.5" customHeight="1" x14ac:dyDescent="0.2">
      <c r="A7" s="73">
        <v>3</v>
      </c>
      <c r="B7" s="83">
        <f>'3'!B3:C3</f>
        <v>0</v>
      </c>
      <c r="C7" s="84"/>
      <c r="D7" s="54">
        <f>'3'!D3</f>
        <v>0</v>
      </c>
      <c r="E7" s="54">
        <f>'3'!E3</f>
        <v>0</v>
      </c>
      <c r="F7" s="54" t="str">
        <f>'3'!F3</f>
        <v>None</v>
      </c>
      <c r="G7" s="72">
        <f>'3'!G3</f>
        <v>0</v>
      </c>
      <c r="H7" s="63">
        <f>'3'!H3</f>
        <v>0</v>
      </c>
      <c r="I7" s="63">
        <f>'3'!I3</f>
        <v>0</v>
      </c>
      <c r="J7" s="1" t="b">
        <f>IF(E7="Very low",Methodology!A10,IF(E7="Low",Methodology!A9,IF(E7="Moderate",Methodology!A8,IF(E7="High",Methodology!A7,IF(E7="Very high",Methodology!A6)))))</f>
        <v>0</v>
      </c>
      <c r="K7" s="1" t="b">
        <f>IF(F7="Very low positive",ABS(Methodology!A17),IF(F7="Low positive",ABS(Methodology!A16),IF(F7="Moderate positive",ABS(Methodology!A15),IF(F7="High positive",ABS(Methodology!A14),IF(F7="Very high positive",ABS(Methodology!A13),IF(F7="Very low negative",ABS(Methodology!A18),IF(F7="Low negative",ABS(Methodology!A19),IF(F7="Moderate negative",ABS(Methodology!A20),IF(F7="High negative",ABS(Methodology!A21),IF(F6="Very high negative",ABS(Methodology!A22)))))))))))</f>
        <v>0</v>
      </c>
      <c r="L7" s="1">
        <f t="shared" ref="L7:L34" si="0">J7*K7</f>
        <v>0</v>
      </c>
      <c r="M7" s="1" t="b">
        <f>IF(L7=1,Methodology!K18,IF(L7=2,Methodology!K17, IF(L7=3,Methodology!K16,IF(L7=4,Methodology!K15,IF(L7=5,Methodology!K14,IF(L7=6,Methodology!L16,IF(L7=8,Methodology!L15,IF(L7=9,Methodology!M16,IF(L7=10,Methodology!L14,IF(L7=12,Methodology!N16,IF(L7=15,Methodology!O16,IF(L7=16,Methodology!N15,IF(L7=20,Methodology!N14,IF(L7=25,Methodology!O14))))))))))))))</f>
        <v>0</v>
      </c>
    </row>
    <row r="8" spans="1:14" ht="43.5" customHeight="1" x14ac:dyDescent="0.2">
      <c r="A8" s="73">
        <v>4</v>
      </c>
      <c r="B8" s="83">
        <f>'4'!B3:C3</f>
        <v>0</v>
      </c>
      <c r="C8" s="84"/>
      <c r="D8" s="54">
        <f>'4'!D3</f>
        <v>0</v>
      </c>
      <c r="E8" s="54">
        <f>'4'!E3</f>
        <v>0</v>
      </c>
      <c r="F8" s="54" t="str">
        <f>'4'!F3</f>
        <v>None</v>
      </c>
      <c r="G8" s="72">
        <f>'4'!G3</f>
        <v>0</v>
      </c>
      <c r="H8" s="63">
        <f>'4'!H3</f>
        <v>0</v>
      </c>
      <c r="I8" s="63">
        <f>'4'!I3</f>
        <v>0</v>
      </c>
      <c r="J8" s="1" t="b">
        <f>IF(E8="Very low",Methodology!A10,IF(E8="Low",Methodology!A9,IF(E8="Moderate",Methodology!A8,IF(E8="High",Methodology!A7,IF(E8="Very high",Methodology!A6)))))</f>
        <v>0</v>
      </c>
      <c r="K8" s="1" t="b">
        <f>IF(F8="Very low positive",ABS(Methodology!A17),IF(F8="Low positive",ABS(Methodology!A16),IF(F8="Moderate positive",ABS(Methodology!A15),IF(F8="High positive",ABS(Methodology!A14),IF(F8="Very high positive",ABS(Methodology!A13),IF(F8="Very low negative",ABS(Methodology!A18),IF(F8="Low negative",ABS(Methodology!A19),IF(F8="Moderate negative",ABS(Methodology!A20),IF(F8="High negative",ABS(Methodology!A21),IF(F8="Very high negative",ABS(Methodology!A22)))))))))))</f>
        <v>0</v>
      </c>
      <c r="L8" s="1">
        <f t="shared" si="0"/>
        <v>0</v>
      </c>
      <c r="M8" s="1" t="b">
        <f>IF(L8=1,Methodology!K18,IF(L8=2,Methodology!K17, IF(L8=3,Methodology!K16,IF(L8,Methodology!K15,IF(L8=5,Methodology!K14,IF(L8=6,Methodology!L16,IF(L8=8,Methodology!L15,IF(L8=9,Methodology!M16,IF(L8=10,Methodology!L14,IF(L8=12,Methodology!N16,IF(L8=15,Methodology!O16,IF(L8=16,Methodology!N15,IF(L8=20,Methodology!N14,IF(L8=25,Methodology!O14))))))))))))))</f>
        <v>0</v>
      </c>
    </row>
    <row r="9" spans="1:14" ht="43.5" customHeight="1" x14ac:dyDescent="0.2">
      <c r="A9" s="73">
        <v>5</v>
      </c>
      <c r="B9" s="83">
        <f>'5'!B3:C3</f>
        <v>0</v>
      </c>
      <c r="C9" s="84"/>
      <c r="D9" s="54">
        <f>'5'!D3</f>
        <v>0</v>
      </c>
      <c r="E9" s="54">
        <f>'5'!E3</f>
        <v>0</v>
      </c>
      <c r="F9" s="54" t="str">
        <f>'5'!F3</f>
        <v>None</v>
      </c>
      <c r="G9" s="72">
        <f>'5'!G3</f>
        <v>0</v>
      </c>
      <c r="H9" s="63">
        <f>'5'!H3</f>
        <v>0</v>
      </c>
      <c r="I9" s="63">
        <f>'5'!I3</f>
        <v>0</v>
      </c>
      <c r="J9" s="1" t="b">
        <f>IF(E9="Very low",Methodology!A10,IF(E9="Low",Methodology!A9,IF(E9="Moderate",Methodology!A8,IF(E9="High",Methodology!A7,IF(E9="Very high",Methodology!A6)))))</f>
        <v>0</v>
      </c>
      <c r="K9" s="1" t="b">
        <f>IF(F9="Very low positive",ABS(Methodology!A17),IF(F9="Low positive",ABS(Methodology!A16),IF(F9="Moderate positive",ABS(Methodology!A15),IF(F9="High positive",ABS(Methodology!A14),IF(F9="Very high positive",ABS(Methodology!A13),IF(F9="Very low negative",ABS(Methodology!A18),IF(F9="Low negative",ABS(Methodology!A19),IF(F9="Moderate negative",ABS(Methodology!A20),IF(F9="High negative",ABS(Methodology!A21),IF(F9="Very high negative",ABS(Methodology!A22)))))))))))</f>
        <v>0</v>
      </c>
      <c r="L9" s="1">
        <f t="shared" si="0"/>
        <v>0</v>
      </c>
      <c r="M9" s="1" t="b">
        <f>IF(L9=1,Methodology!K18,IF(L9=2,Methodology!K17, IF(L9=3,Methodology!K16,IF(L9=4,Methodology!K15,IF(L9=5,Methodology!K14,IF(L9=6,Methodology!L16,IF(L9=8,Methodology!L15,IF(L9=9,Methodology!M16,IF(L9=10,Methodology!L14,IF(L9=12,Methodology!N16,IF(L9=15,Methodology!O16,IF(L9=16,Methodology!N15,IF(L9=20,Methodology!N14,IF(L9=25,Methodology!O14))))))))))))))</f>
        <v>0</v>
      </c>
    </row>
    <row r="10" spans="1:14" ht="43.5" customHeight="1" x14ac:dyDescent="0.2">
      <c r="A10" s="73">
        <v>6</v>
      </c>
      <c r="B10" s="83">
        <f>'6'!B3:C3</f>
        <v>0</v>
      </c>
      <c r="C10" s="84"/>
      <c r="D10" s="54">
        <f>'6'!D3</f>
        <v>0</v>
      </c>
      <c r="E10" s="54">
        <f>'6'!E3</f>
        <v>0</v>
      </c>
      <c r="F10" s="54" t="str">
        <f>'6'!F3</f>
        <v>None</v>
      </c>
      <c r="G10" s="72">
        <f>'6'!G3</f>
        <v>0</v>
      </c>
      <c r="H10" s="63">
        <f>'6'!H3</f>
        <v>0</v>
      </c>
      <c r="I10" s="63">
        <f>'6'!I3</f>
        <v>0</v>
      </c>
      <c r="J10" s="1" t="b">
        <f>IF(E10="Very low",Methodology!A10,IF(E10="Low",Methodology!A9,IF(E10="Moderate",Methodology!A8,IF(E10="High",Methodology!A7,IF(E10="Very high",Methodology!A6)))))</f>
        <v>0</v>
      </c>
      <c r="K10" s="1" t="b">
        <f>IF(F10="Very low positive",ABS(Methodology!A17),IF(F10="Low positive",ABS(Methodology!A16),IF(F10="Moderate positive",ABS(Methodology!A15),IF(F10="High positive",ABS(Methodology!A14),IF(F10="Very high positive",ABS(Methodology!A13),IF(F10="Very low negative",ABS(Methodology!A18),IF(F10="Low negative",ABS(Methodology!A19),IF(F10="Moderate negative",ABS(Methodology!A20),IF(F10="High negative",ABS(Methodology!A21),IF(F10="Very high negative",ABS(Methodology!A22)))))))))))</f>
        <v>0</v>
      </c>
      <c r="L10" s="1">
        <f t="shared" si="0"/>
        <v>0</v>
      </c>
      <c r="M10" s="1" t="b">
        <f>IF(L10=1,Methodology!K18,IF(L10=2,Methodology!K17, IF(L10=3,Methodology!K16,IF(L10=4,Methodology!K15,IF(L10=5,Methodology!K14,IF(L10=6,Methodology!L16,IF(L10=8,Methodology!L15,IF(L10=9,Methodology!M16,IF(L10=10,Methodology!L14,IF(L10=12,Methodology!N16,IF(L10=15,Methodology!O16,IF(L10=16,Methodology!N15,IF(L10=20,Methodology!N14,IF(L10=25,Methodology!O14))))))))))))))</f>
        <v>0</v>
      </c>
    </row>
    <row r="11" spans="1:14" ht="43.5" customHeight="1" x14ac:dyDescent="0.2">
      <c r="A11" s="73">
        <v>7</v>
      </c>
      <c r="B11" s="83">
        <f>'7'!B3:C3</f>
        <v>0</v>
      </c>
      <c r="C11" s="84"/>
      <c r="D11" s="54">
        <f>'7'!D3</f>
        <v>0</v>
      </c>
      <c r="E11" s="54">
        <f>'7'!E3</f>
        <v>0</v>
      </c>
      <c r="F11" s="54" t="str">
        <f>'7'!F3</f>
        <v>None</v>
      </c>
      <c r="G11" s="72">
        <f>'7'!G3</f>
        <v>0</v>
      </c>
      <c r="H11" s="63">
        <f>'7'!H3</f>
        <v>0</v>
      </c>
      <c r="I11" s="63">
        <f>'7'!I3</f>
        <v>0</v>
      </c>
      <c r="J11" s="1" t="b">
        <f>IF(E11="Very low",Methodology!A10,IF(E11="Low",Methodology!A9,IF(E11="Moderate",Methodology!A8,IF(E11="High",Methodology!A7,IF(E11="Very high",Methodology!A6)))))</f>
        <v>0</v>
      </c>
      <c r="K11" s="1" t="b">
        <f>IF(F11="Very low positive",ABS(Methodology!A17),IF(F11="Low positive",ABS(Methodology!A16),IF(F11="Moderate positive",ABS(Methodology!A15),IF(F11="High positive",ABS(Methodology!A14),IF(F11="Very high positive",ABS(Methodology!A13),IF(F11="Very low negative",ABS(Methodology!A18),IF(F11="Low negative",ABS(Methodology!A19),IF(F11="Moderate negative",ABS(Methodology!A20),IF(F11="High negative",ABS(Methodology!A21),IF(F11="Very high negative",ABS(Methodology!A22)))))))))))</f>
        <v>0</v>
      </c>
      <c r="L11" s="1">
        <f t="shared" si="0"/>
        <v>0</v>
      </c>
      <c r="M11" s="1" t="b">
        <f>IF(L11=1,Methodology!K18,IF(L11=2,Methodology!K17, IF(L11=3,Methodology!K16,IF(L11=4,Methodology!K15,IF(L11=5,Methodology!K14,IF(L11=6,Methodology!L16,IF(L11=8,Methodology!L15,IF(L11=9,Methodology!M16,IF(L11=10,Methodology!L14,IF(L11=12,Methodology!N16,IF(L11=15,Methodology!O16,IF(L11=16,Methodology!N15,IF(L11=20,Methodology!N14,IF(L11=25,Methodology!O14))))))))))))))</f>
        <v>0</v>
      </c>
    </row>
    <row r="12" spans="1:14" ht="43.5" customHeight="1" x14ac:dyDescent="0.2">
      <c r="A12" s="73">
        <v>8</v>
      </c>
      <c r="B12" s="83">
        <f>'8'!B3:C3</f>
        <v>0</v>
      </c>
      <c r="C12" s="84"/>
      <c r="D12" s="54">
        <f>'8'!D3</f>
        <v>0</v>
      </c>
      <c r="E12" s="54">
        <f>'8'!E3</f>
        <v>0</v>
      </c>
      <c r="F12" s="54" t="str">
        <f>'8'!F3</f>
        <v>None</v>
      </c>
      <c r="G12" s="72">
        <f>'8'!G3</f>
        <v>0</v>
      </c>
      <c r="H12" s="63">
        <f>'8'!H3</f>
        <v>0</v>
      </c>
      <c r="I12" s="63">
        <f>'8'!I3</f>
        <v>0</v>
      </c>
      <c r="J12" s="1" t="b">
        <f>IF(E12="Very low",Methodology!A10,IF(E12="Low",Methodology!A9,IF(E12="Moderate",Methodology!A8,IF(E12="High",Methodology!A7,IF(E12="Very high",Methodology!A6)))))</f>
        <v>0</v>
      </c>
      <c r="K12" s="1"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2" s="1">
        <f t="shared" si="0"/>
        <v>0</v>
      </c>
      <c r="M12" s="1" t="b">
        <f>IF(L12=1,Methodology!K18,IF(L12=2,Methodology!K17, IF(L12=3,Methodology!K16,IF(L12=4,Methodology!K15,IF(L12=5,Methodology!K14,IF(L12=6,Methodology!L16,IF(L12=8,Methodology!L15,IF(L12=9,Methodology!M16,IF(L12=10,Methodology!L14,IF(L12=12,Methodology!N16,IF(L12=15,Methodology!O16,IF(L12=16,Methodology!N15,IF(L12=20,Methodology!N14,IF(L12=25,Methodology!O14))))))))))))))</f>
        <v>0</v>
      </c>
    </row>
    <row r="13" spans="1:14" ht="43.5" customHeight="1" x14ac:dyDescent="0.2">
      <c r="A13" s="73">
        <v>9</v>
      </c>
      <c r="B13" s="83">
        <f>'9'!B3:C3</f>
        <v>0</v>
      </c>
      <c r="C13" s="84"/>
      <c r="D13" s="54">
        <f>'9'!D3</f>
        <v>0</v>
      </c>
      <c r="E13" s="54">
        <f>'9'!E3</f>
        <v>0</v>
      </c>
      <c r="F13" s="54" t="str">
        <f>'9'!F3</f>
        <v>None</v>
      </c>
      <c r="G13" s="72">
        <f>'9'!G3</f>
        <v>0</v>
      </c>
      <c r="H13" s="63">
        <f>'9'!H3</f>
        <v>0</v>
      </c>
      <c r="I13" s="63">
        <f>'9'!I3</f>
        <v>0</v>
      </c>
      <c r="J13" s="1" t="b">
        <f>IF(E13="Very low",Methodology!A10,IF(E13="Low",Methodology!A9,IF(E13="Moderate",Methodology!A8,IF(E13="High",Methodology!A7,IF(E13="Very high",Methodology!A6)))))</f>
        <v>0</v>
      </c>
      <c r="K13" s="1" t="b">
        <f>IF(F13="Very low positive",ABS(Methodology!A17),IF(F13="Low positive",ABS(Methodology!A16),IF(F13="Moderate positive",ABS(Methodology!A15),IF(F13="High positive",ABS(Methodology!A14),IF(F13="Very high positive",ABS(Methodology!A13),IF(F13="Very low negative",ABS(Methodology!A18),IF(F13="Low negative",ABS(Methodology!A19),IF(F13="Moderate negative",ABS(Methodology!A20),IF(F13="High negative",ABS(Methodology!A21),IF(F13="Very high negative",ABS(Methodology!A22)))))))))))</f>
        <v>0</v>
      </c>
      <c r="L13" s="1">
        <f t="shared" si="0"/>
        <v>0</v>
      </c>
      <c r="M13" s="1" t="b">
        <f>IF(L13=1,Methodology!K18,IF(L13=2,Methodology!K17, IF(L13=3,Methodology!K16,IF(L13=4,Methodology!K15,IF(L13=5,Methodology!K14,IF(L13=6,Methodology!L16,IF(L13=8,Methodology!L15,IF(L13=9,Methodology!M16,IF(L13=10,Methodology!L14,IF(L13=12,Methodology!N16,IF(L13=15,Methodology!O16,IF(L13=16,Methodology!N15,IF(L13=20,Methodology!N14,IF(L13=25,Methodology!O14))))))))))))))</f>
        <v>0</v>
      </c>
    </row>
    <row r="14" spans="1:14" ht="43.5" customHeight="1" x14ac:dyDescent="0.2">
      <c r="A14" s="73">
        <v>10</v>
      </c>
      <c r="B14" s="83">
        <f>'10'!B3:C3</f>
        <v>0</v>
      </c>
      <c r="C14" s="84"/>
      <c r="D14" s="54">
        <f>'10'!D3</f>
        <v>0</v>
      </c>
      <c r="E14" s="54">
        <f>'10'!E3</f>
        <v>0</v>
      </c>
      <c r="F14" s="54" t="str">
        <f>'10'!F3</f>
        <v>None</v>
      </c>
      <c r="G14" s="72">
        <f>'10'!G3</f>
        <v>0</v>
      </c>
      <c r="H14" s="63">
        <f>'10'!H3</f>
        <v>0</v>
      </c>
      <c r="I14" s="63">
        <f>'10'!I3</f>
        <v>0</v>
      </c>
      <c r="J14" s="1" t="b">
        <f>IF(E14="Very low",Methodology!A10,IF(E14="Low",Methodology!A9,IF(E14="Moderate",Methodology!A8,IF(E14="High",Methodology!A7,IF(E14="Very high",Methodology!A6)))))</f>
        <v>0</v>
      </c>
      <c r="K14" s="1"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4" s="1">
        <f t="shared" si="0"/>
        <v>0</v>
      </c>
      <c r="M14" s="1" t="b">
        <f>IF(L14=1,Methodology!K18,IF(L14=2,Methodology!K17, IF(L14=3,Methodology!K16,IF(L14=4,Methodology!K15,IF(L14=5,Methodology!K14,IF(L14=6,Methodology!L16,IF(L14=8,Methodology!L15,IF(L14=9,Methodology!M16,IF(L14=10,Methodology!L14,IF(L14=12,Methodology!N16,IF(L14=15,Methodology!O16,IF(L14=16,Methodology!N15,IF(L14=20,Methodology!N14,IF(L14=25,Methodology!O14))))))))))))))</f>
        <v>0</v>
      </c>
    </row>
    <row r="15" spans="1:14" ht="43.5" customHeight="1" x14ac:dyDescent="0.2">
      <c r="A15" s="73">
        <v>11</v>
      </c>
      <c r="B15" s="83">
        <f>'11'!B3:C3</f>
        <v>0</v>
      </c>
      <c r="C15" s="84"/>
      <c r="D15" s="54">
        <f>'11'!D3</f>
        <v>0</v>
      </c>
      <c r="E15" s="54">
        <f>'11'!E3</f>
        <v>0</v>
      </c>
      <c r="F15" s="54" t="str">
        <f>'11'!F3</f>
        <v>None</v>
      </c>
      <c r="G15" s="72">
        <f>'11'!G3</f>
        <v>0</v>
      </c>
      <c r="H15" s="63">
        <f>'11'!H3</f>
        <v>0</v>
      </c>
      <c r="I15" s="63">
        <f>'11'!I3</f>
        <v>0</v>
      </c>
      <c r="J15" s="1" t="b">
        <f>IF(E15="Very low",Methodology!A10,IF(E15="Low",Methodology!A9,IF(E15="Moderate",Methodology!A8,IF(E15="High",Methodology!A7,IF(E15="Very high",Methodology!A6)))))</f>
        <v>0</v>
      </c>
      <c r="K15" s="1"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5" s="1">
        <f t="shared" si="0"/>
        <v>0</v>
      </c>
      <c r="M15" s="1" t="b">
        <f>IF(L15=1,Methodology!K18,IF(L15=2,Methodology!K17, IF(L15=3,Methodology!K16,IF(L15=4,Methodology!K15,IF(L15=5,Methodology!K14,IF(L15=6,Methodology!L16,IF(L15=8,Methodology!L15,IF(L15=9,Methodology!M16,IF(L15=10,Methodology!L14,IF(L15=12,Methodology!N16,IF(L15=15,Methodology!O16,IF(L15=16,Methodology!N15,IF(L15=20,Methodology!N14,IF(L15=25,Methodology!O14))))))))))))))</f>
        <v>0</v>
      </c>
    </row>
    <row r="16" spans="1:14" ht="43.5" customHeight="1" x14ac:dyDescent="0.2">
      <c r="A16" s="73">
        <v>12</v>
      </c>
      <c r="B16" s="83">
        <f>'12'!B3:C3</f>
        <v>0</v>
      </c>
      <c r="C16" s="84"/>
      <c r="D16" s="54">
        <f>'12'!D3</f>
        <v>0</v>
      </c>
      <c r="E16" s="54">
        <f>'12'!E3</f>
        <v>0</v>
      </c>
      <c r="F16" s="54" t="str">
        <f>'12'!F3</f>
        <v>None</v>
      </c>
      <c r="G16" s="72">
        <f>'12'!G3</f>
        <v>0</v>
      </c>
      <c r="H16" s="63">
        <f>'12'!H3</f>
        <v>0</v>
      </c>
      <c r="I16" s="63">
        <f>'12'!I3</f>
        <v>0</v>
      </c>
      <c r="J16" s="1" t="b">
        <f>IF(E16="Very low",Methodology!A10,IF(E16="Low",Methodology!A9,IF(E16="Moderate",Methodology!A8,IF(E16="High",Methodology!A7,IF(E16="Very high",Methodology!A6)))))</f>
        <v>0</v>
      </c>
      <c r="K16" s="1" t="b">
        <f>IF(F16="Very low positive",ABS(Methodology!A17),IF(F16="Low positive",ABS(Methodology!A16),IF(F16="Moderate positive",ABS(Methodology!A15),IF(F16="High positive",ABS(Methodology!A14),IF(F16="Very high positive",ABS(Methodology!A13),IF(F16="Very low negative",ABS(Methodology!A18),IF(F16="Low negative",ABS(Methodology!A19),IF(F16="Moderate negative",ABS(Methodology!A20),IF(F16="High negative",ABS(Methodology!A21),IF(F16="Very high negative",ABS(Methodology!A22)))))))))))</f>
        <v>0</v>
      </c>
      <c r="L16" s="1">
        <f t="shared" si="0"/>
        <v>0</v>
      </c>
      <c r="M16" s="1" t="b">
        <f>IF(L16=1,Methodology!K18,IF(L16=2,Methodology!K17, IF(L16=3,Methodology!K16,IF(L16=4,Methodology!K15,IF(L16=5,Methodology!K14,IF(L16=6,Methodology!L16,IF(L16=8,Methodology!L15,IF(L16=9,Methodology!M16,IF(L16=10,Methodology!L14,IF(L16=12,Methodology!N16,IF(L16=15,Methodology!O16,IF(L16=16,Methodology!N15,IF(L16=20,Methodology!N14,IF(L16=25,Methodology!O14))))))))))))))</f>
        <v>0</v>
      </c>
    </row>
    <row r="17" spans="1:13" ht="43.5" customHeight="1" x14ac:dyDescent="0.2">
      <c r="A17" s="73">
        <v>13</v>
      </c>
      <c r="B17" s="83">
        <f>'13'!B3:C3</f>
        <v>0</v>
      </c>
      <c r="C17" s="84"/>
      <c r="D17" s="54">
        <f>'13'!D3</f>
        <v>0</v>
      </c>
      <c r="E17" s="54">
        <f>'13'!E3</f>
        <v>0</v>
      </c>
      <c r="F17" s="54" t="str">
        <f>'13'!F3</f>
        <v>None</v>
      </c>
      <c r="G17" s="72">
        <f>'13'!G3</f>
        <v>0</v>
      </c>
      <c r="H17" s="63">
        <f>'13'!H3</f>
        <v>0</v>
      </c>
      <c r="I17" s="63">
        <f>'13'!I3</f>
        <v>0</v>
      </c>
      <c r="J17" s="1" t="b">
        <f>IF(E17="Very low",Methodology!A10,IF(E17="Low",Methodology!A9,IF(E17="Moderate",Methodology!A8,IF(E17="High",Methodology!A7,IF(E17="Very high",Methodology!A6)))))</f>
        <v>0</v>
      </c>
      <c r="K17" s="1" t="b">
        <f>IF(F17="Very low positive",ABS(Methodology!A17),IF(F17="Low positive",ABS(Methodology!A16),IF(F17="Moderate positive",ABS(Methodology!A15),IF(F17="High positive",ABS(Methodology!A14),IF(F17="Very high positive",ABS(Methodology!A13),IF(F17="Very low negative",ABS(Methodology!A18),IF(F17="Low negative",ABS(Methodology!A19),IF(F17="Moderate negative",ABS(Methodology!A20),IF(F17="High negative",ABS(Methodology!A21),IF(F17="Very high negative",ABS(Methodology!A22)))))))))))</f>
        <v>0</v>
      </c>
      <c r="L17" s="1">
        <f t="shared" si="0"/>
        <v>0</v>
      </c>
      <c r="M17" s="1" t="b">
        <f>IF(L17=1,Methodology!K18,IF(L17=2,Methodology!K17, IF(L17=3,Methodology!K16,IF(L17=4,Methodology!K15,IF(L17=5,Methodology!K14,IF(L17=6,Methodology!L16,IF(L17=8,Methodology!L15,IF(L17=9,Methodology!M16,IF(L17=10,Methodology!L14,IF(L17=12,Methodology!N16,IF(L17=15,Methodology!O16,IF(L17=16,Methodology!N15,IF(L17=20,Methodology!N14,IF(L17=25,Methodology!O14))))))))))))))</f>
        <v>0</v>
      </c>
    </row>
    <row r="18" spans="1:13" ht="43.5" customHeight="1" x14ac:dyDescent="0.2">
      <c r="A18" s="73">
        <v>14</v>
      </c>
      <c r="B18" s="83">
        <f>'14'!B3:C3</f>
        <v>0</v>
      </c>
      <c r="C18" s="84"/>
      <c r="D18" s="54">
        <f>'14'!D3</f>
        <v>0</v>
      </c>
      <c r="E18" s="54">
        <f>'14'!E3</f>
        <v>0</v>
      </c>
      <c r="F18" s="54" t="str">
        <f>'14'!F3</f>
        <v>None</v>
      </c>
      <c r="G18" s="72">
        <f>'14'!G3</f>
        <v>0</v>
      </c>
      <c r="H18" s="63">
        <f>'14'!H3</f>
        <v>0</v>
      </c>
      <c r="I18" s="63">
        <f>'14'!I3</f>
        <v>0</v>
      </c>
      <c r="J18" s="1" t="b">
        <f>IF(E18="Very low",Methodology!A10,IF(E18="Low",Methodology!A9,IF(E18="Moderate",Methodology!A8,IF(E18="High",Methodology!A7,IF(E18="Very high",Methodology!A6)))))</f>
        <v>0</v>
      </c>
      <c r="K18" s="1" t="b">
        <f>IF(F18="Very low positive",ABS(Methodology!A17),IF(F18="Low positive",ABS(Methodology!A16),IF(F18="Moderate positive",ABS(Methodology!A15),IF(F18="High positive",ABS(Methodology!A14),IF(F18="Very high positive",ABS(Methodology!A13),IF(F18="Very low negative",ABS(Methodology!A18),IF(F18="Low negative",ABS(Methodology!A19),IF(F18="Moderate negative",ABS(Methodology!A20),IF(F18="High negative",ABS(Methodology!A21),IF(F18="Very high negative",ABS(Methodology!A22)))))))))))</f>
        <v>0</v>
      </c>
      <c r="L18" s="1">
        <f t="shared" si="0"/>
        <v>0</v>
      </c>
      <c r="M18" s="1" t="b">
        <f>IF(L18=1,Methodology!K18,IF(L18=2,Methodology!K17, IF(L18=3,Methodology!K16,IF(L18=4,Methodology!K15,IF(L18=5,Methodology!K14,IF(L18=6,Methodology!L16,IF(L18=8,Methodology!L15,IF(L18=9,Methodology!M16,IF(L18=10,Methodology!L14,IF(L18=12,Methodology!N16,IF(L18=15,Methodology!O16,IF(L18=16,Methodology!N15,IF(L18=20,Methodology!N14,IF(L18=25,Methodology!O14))))))))))))))</f>
        <v>0</v>
      </c>
    </row>
    <row r="19" spans="1:13" ht="43.5" customHeight="1" x14ac:dyDescent="0.2">
      <c r="A19" s="73">
        <v>15</v>
      </c>
      <c r="B19" s="83">
        <f>'15'!B3:C3</f>
        <v>0</v>
      </c>
      <c r="C19" s="84"/>
      <c r="D19" s="54">
        <f>'15'!D3</f>
        <v>0</v>
      </c>
      <c r="E19" s="54">
        <f>'15'!E3</f>
        <v>0</v>
      </c>
      <c r="F19" s="54" t="str">
        <f>'15'!F3</f>
        <v>None</v>
      </c>
      <c r="G19" s="72">
        <f>'15'!G3</f>
        <v>0</v>
      </c>
      <c r="H19" s="63">
        <f>'15'!H3</f>
        <v>0</v>
      </c>
      <c r="I19" s="63">
        <f>'15'!I3</f>
        <v>0</v>
      </c>
      <c r="J19" s="1" t="b">
        <f>IF(E19="Very low",Methodology!A10,IF(E19="Low",Methodology!A9,IF(E19="Moderate",Methodology!A8,IF(E19="High",Methodology!A7,IF(E19="Very high",Methodology!A6)))))</f>
        <v>0</v>
      </c>
      <c r="K19" s="1" t="b">
        <f>IF(F19="Very low positive",ABS(Methodology!A17),IF(F19="Low positive",ABS(Methodology!A16),IF(F19="Moderate positive",ABS(Methodology!A15),IF(F19="High positive",ABS(Methodology!A14),IF(F19="Very high positive",ABS(Methodology!A13),IF(F19="Very low negative",ABS(Methodology!A18),IF(F19="Low negative",ABS(Methodology!A19),IF(F19="Moderate negative",ABS(Methodology!A20),IF(F19="High negative",ABS(Methodology!A21),IF(F19="Very high negative",ABS(Methodology!A22)))))))))))</f>
        <v>0</v>
      </c>
      <c r="L19" s="1">
        <f t="shared" si="0"/>
        <v>0</v>
      </c>
      <c r="M19" s="1" t="b">
        <f>IF(L19=1,Methodology!K18,IF(L19=2,Methodology!K17, IF(L19=3,Methodology!K16,IF(L19=4,Methodology!K15,IF(L19=5,Methodology!K14,IF(L19=6,Methodology!L16,IF(L19=8,Methodology!L15,IF(L19=9,Methodology!M16,IF(L19=10,Methodology!L14,IF(L19=12,Methodology!N16,IF(L19=15,Methodology!O16,IF(L19=16,Methodology!N15,IF(L19=20,Methodology!N14,IF(L19=25,Methodology!O14))))))))))))))</f>
        <v>0</v>
      </c>
    </row>
    <row r="20" spans="1:13" ht="43.5" customHeight="1" x14ac:dyDescent="0.2">
      <c r="A20" s="73">
        <v>16</v>
      </c>
      <c r="B20" s="83">
        <f>'16'!B3:C3</f>
        <v>0</v>
      </c>
      <c r="C20" s="84"/>
      <c r="D20" s="54">
        <f>'16'!D3</f>
        <v>0</v>
      </c>
      <c r="E20" s="54">
        <f>'16'!E3</f>
        <v>0</v>
      </c>
      <c r="F20" s="54" t="str">
        <f>'16'!F3</f>
        <v>None</v>
      </c>
      <c r="G20" s="72">
        <f>'16'!G3</f>
        <v>0</v>
      </c>
      <c r="H20" s="63">
        <f>'16'!H3</f>
        <v>0</v>
      </c>
      <c r="I20" s="63">
        <f>'16'!I3</f>
        <v>0</v>
      </c>
      <c r="J20" s="1" t="b">
        <f>IF(E20="Very low",Methodology!A10,IF(E20="Low",Methodology!A9,IF(E20="Moderate",Methodology!A8,IF(E20="High",Methodology!A7,IF(E20="Very high",Methodology!A6)))))</f>
        <v>0</v>
      </c>
      <c r="K20" s="1" t="b">
        <f>IF(F20="Very low positive",ABS(Methodology!A17),IF(F20="Low positive",ABS(Methodology!A16),IF(F20="Moderate positive",ABS(Methodology!A15),IF(F20="High positive",ABS(Methodology!A14),IF(F20="Very high positive",ABS(Methodology!A13),IF(F20="Very low negative",ABS(Methodology!A18),IF(F20="Low negative",ABS(Methodology!A19),IF(F20="Moderate negative",ABS(Methodology!A20),IF(F20="High negative",ABS(Methodology!A21),IF(F20="Very high negative",ABS(Methodology!A22)))))))))))</f>
        <v>0</v>
      </c>
      <c r="L20" s="1">
        <f t="shared" si="0"/>
        <v>0</v>
      </c>
      <c r="M20" s="1" t="b">
        <f>IF(L20=1,Methodology!K18,IF(L20=2,Methodology!K17, IF(L20=3,Methodology!K16,IF(L20=4,Methodology!K15,IF(L20=5,Methodology!K14,IF(L20=6,Methodology!L16,IF(L20=8,Methodology!L15,IF(L20=9,Methodology!M16,IF(L20=10,Methodology!L14,IF(L20=12,Methodology!N16,IF(L20=15,Methodology!O16,IF(L20=16,Methodology!N15,IF(L20=20,Methodology!N14,IF(L20=25,Methodology!O14))))))))))))))</f>
        <v>0</v>
      </c>
    </row>
    <row r="21" spans="1:13" ht="43.5" customHeight="1" x14ac:dyDescent="0.2">
      <c r="A21" s="73">
        <v>17</v>
      </c>
      <c r="B21" s="83">
        <f>'17'!B3:C3</f>
        <v>0</v>
      </c>
      <c r="C21" s="84"/>
      <c r="D21" s="54">
        <f>'17'!D3</f>
        <v>0</v>
      </c>
      <c r="E21" s="54">
        <f>'17'!E3</f>
        <v>0</v>
      </c>
      <c r="F21" s="54" t="str">
        <f>'17'!F3</f>
        <v>None</v>
      </c>
      <c r="G21" s="72">
        <f>'17'!G3</f>
        <v>0</v>
      </c>
      <c r="H21" s="63">
        <f>'17'!H3</f>
        <v>0</v>
      </c>
      <c r="I21" s="63">
        <f>'17'!I3</f>
        <v>0</v>
      </c>
      <c r="J21" s="1" t="b">
        <f>IF(E21="Very low",Methodology!A10,IF(E21="Low",Methodology!A9,IF(E21="Moderate",Methodology!A8,IF(E21="High",Methodology!A7,IF(E21="Very high",Methodology!A6)))))</f>
        <v>0</v>
      </c>
      <c r="K21" s="1" t="b">
        <f>IF(F21="Very low positive",ABS(Methodology!A17),IF(F21="Low positive",ABS(Methodology!A16),IF(F21="Moderate positive",ABS(Methodology!A15),IF(F21="High positive",ABS(Methodology!A14),IF(F21="Very high positive",ABS(Methodology!A13),IF(F21="Very low negative",ABS(Methodology!A18),IF(F21="Low negative",ABS(Methodology!A19),IF(F21="Moderate negative",ABS(Methodology!A20),IF(F21="High negative",ABS(Methodology!A21),IF(F21="Very high negative",ABS(Methodology!A22)))))))))))</f>
        <v>0</v>
      </c>
      <c r="L21" s="1">
        <f t="shared" si="0"/>
        <v>0</v>
      </c>
      <c r="M21" s="1" t="b">
        <f>IF(L21=1,Methodology!K18,IF(L21=2,Methodology!K17, IF(L21=3,Methodology!K16,IF(L21=4,Methodology!K15,IF(L21=5,Methodology!K14,IF(L21=6,Methodology!L16,IF(L21=8,Methodology!L15,IF(L21=9,Methodology!M16,IF(L21=10,Methodology!L14,IF(L21=12,Methodology!N16,IF(L21=15,Methodology!O16,IF(L21=16,Methodology!N15,IF(L21=20,Methodology!N14,IF(L21=25,Methodology!O14))))))))))))))</f>
        <v>0</v>
      </c>
    </row>
    <row r="22" spans="1:13" ht="43.5" customHeight="1" x14ac:dyDescent="0.2">
      <c r="A22" s="73">
        <v>18</v>
      </c>
      <c r="B22" s="83">
        <f>'18'!B3:C3</f>
        <v>0</v>
      </c>
      <c r="C22" s="84"/>
      <c r="D22" s="54">
        <f>'18'!D3</f>
        <v>0</v>
      </c>
      <c r="E22" s="54">
        <f>'18'!E3</f>
        <v>0</v>
      </c>
      <c r="F22" s="54" t="str">
        <f>'18'!F3</f>
        <v>None</v>
      </c>
      <c r="G22" s="72">
        <f>'18'!G3</f>
        <v>0</v>
      </c>
      <c r="H22" s="63">
        <f>'18'!H3</f>
        <v>0</v>
      </c>
      <c r="I22" s="63">
        <f>'18'!I3</f>
        <v>0</v>
      </c>
      <c r="J22" s="1" t="b">
        <f>IF(E22="Very low",Methodology!A10,IF(E22="Low",Methodology!A9,IF(E22="Moderate",Methodology!A8,IF(E22="High",Methodology!A7,IF(E22="Very high",Methodology!A6)))))</f>
        <v>0</v>
      </c>
      <c r="K22" s="1" t="b">
        <f>IF(F22="Very low positive",ABS(Methodology!A17),IF(F22="Low positive",ABS(Methodology!A16),IF(F22="Moderate positive",ABS(Methodology!A15),IF(F22="High positive",ABS(Methodology!A14),IF(F22="Very high positive",ABS(Methodology!A13),IF(F22="Very low negative",ABS(Methodology!A18),IF(F22="Low negative",ABS(Methodology!A19),IF(F22="Moderate negative",ABS(Methodology!A20),IF(F22="High negative",ABS(Methodology!A21),IF(F22="Very high negative",ABS(Methodology!A22)))))))))))</f>
        <v>0</v>
      </c>
      <c r="L22" s="1">
        <f t="shared" si="0"/>
        <v>0</v>
      </c>
      <c r="M22" s="1" t="b">
        <f>IF(L22=1,Methodology!K18,IF(L22=2,Methodology!K17, IF(L22=3,Methodology!K16,IF(L22=4,Methodology!K15,IF(L22=5,Methodology!K14,IF(L22=6,Methodology!L16,IF(L22=8,Methodology!L15,IF(L22=9,Methodology!M16,IF(L22=10,Methodology!L14,IF(L22=12,Methodology!N16,IF(L22=15,Methodology!O16,IF(L22=16,Methodology!N15,IF(L22=20,Methodology!N14,IF(L22=25,Methodology!O14))))))))))))))</f>
        <v>0</v>
      </c>
    </row>
    <row r="23" spans="1:13" ht="43.5" customHeight="1" x14ac:dyDescent="0.2">
      <c r="A23" s="73">
        <v>19</v>
      </c>
      <c r="B23" s="83">
        <f>'19'!B3:C3</f>
        <v>0</v>
      </c>
      <c r="C23" s="84"/>
      <c r="D23" s="54">
        <f>'19'!D3</f>
        <v>0</v>
      </c>
      <c r="E23" s="54">
        <f>'19'!E3</f>
        <v>0</v>
      </c>
      <c r="F23" s="54" t="str">
        <f>'19'!F3</f>
        <v>None</v>
      </c>
      <c r="G23" s="72">
        <f>'19'!G3</f>
        <v>0</v>
      </c>
      <c r="H23" s="63">
        <f>'19'!H3</f>
        <v>0</v>
      </c>
      <c r="I23" s="63">
        <f>'19'!I3</f>
        <v>0</v>
      </c>
      <c r="J23" s="1" t="b">
        <f>IF(E23="Very low",Methodology!A10,IF(E23="Low",Methodology!A9,IF(E23="Moderate",Methodology!A8,IF(E23="High",Methodology!A7,IF(E23="Very high",Methodology!A6)))))</f>
        <v>0</v>
      </c>
      <c r="K23" s="1" t="b">
        <f>IF(F23="Very low positive",ABS(Methodology!A17),IF(F23="Low positive",ABS(Methodology!A16),IF(F23="Moderate positive",ABS(Methodology!A15),IF(F23="High positive",ABS(Methodology!A14),IF(F23="Very high positive",ABS(Methodology!A13),IF(F23="Very low negative",ABS(Methodology!A18),IF(F23="Low negative",ABS(Methodology!A19),IF(F23="Moderate negative",ABS(Methodology!A20),IF(F23="High negative",ABS(Methodology!A21),IF(F23="Very high negative",ABS(Methodology!A22)))))))))))</f>
        <v>0</v>
      </c>
      <c r="L23" s="1">
        <f t="shared" si="0"/>
        <v>0</v>
      </c>
      <c r="M23" s="1" t="b">
        <f>IF(L23=1,Methodology!K18,IF(L23=2,Methodology!K17, IF(L23=3,Methodology!K16,IF(L23=4,Methodology!K15,IF(L23=5,Methodology!K14,IF(L23=6,Methodology!L16,IF(L23=8,Methodology!L15,IF(L23=9,Methodology!M16,IF(L23=10,Methodology!L14,IF(L23=12,Methodology!N16,IF(L23=15,Methodology!O16,IF(L23=16,Methodology!N15,IF(L23=20,Methodology!N14,IF(L23=25,Methodology!O14))))))))))))))</f>
        <v>0</v>
      </c>
    </row>
    <row r="24" spans="1:13" ht="43.5" customHeight="1" x14ac:dyDescent="0.2">
      <c r="A24" s="73">
        <v>20</v>
      </c>
      <c r="B24" s="83">
        <f>'20'!B3:C3</f>
        <v>0</v>
      </c>
      <c r="C24" s="84"/>
      <c r="D24" s="54">
        <f>'20'!D3</f>
        <v>0</v>
      </c>
      <c r="E24" s="54">
        <f>'20'!E3</f>
        <v>0</v>
      </c>
      <c r="F24" s="54" t="str">
        <f>'20'!F3</f>
        <v>None</v>
      </c>
      <c r="G24" s="72">
        <f>'20'!G3</f>
        <v>0</v>
      </c>
      <c r="H24" s="63">
        <f>'20'!H3</f>
        <v>0</v>
      </c>
      <c r="I24" s="63">
        <f>'20'!I3</f>
        <v>0</v>
      </c>
      <c r="J24" s="1" t="b">
        <f>IF(E24="Very low",Methodology!A10,IF(E24="Low",Methodology!A9,IF(E24="Moderate",Methodology!A8,IF(E24="High",Methodology!A7,IF(E24="Very high",Methodology!A6)))))</f>
        <v>0</v>
      </c>
      <c r="K24" s="1" t="b">
        <f>IF(F24="Very low positive",ABS(Methodology!A17),IF(F24="Low positive",ABS(Methodology!A16),IF(F24="Moderate positive",ABS(Methodology!A15),IF(F24="High positive",ABS(Methodology!A14),IF(F24="Very high positive",ABS(Methodology!A13),IF(F24="Very low negative",ABS(Methodology!A18),IF(F24="Low negative",ABS(Methodology!A19),IF(F24="Moderate negative",ABS(Methodology!A20),IF(F24="High negative",ABS(Methodology!A21),IF(F24="Very high negative",ABS(Methodology!A22)))))))))))</f>
        <v>0</v>
      </c>
      <c r="L24" s="1">
        <f t="shared" si="0"/>
        <v>0</v>
      </c>
      <c r="M24" s="1" t="b">
        <f>IF(L24=1,Methodology!K18,IF(L24=2,Methodology!K17, IF(L24=3,Methodology!K16,IF(L24=4,Methodology!K15,IF(L24=5,Methodology!K14,IF(L24=6,Methodology!L16,IF(L24=8,Methodology!L15,IF(L24=9,Methodology!M16,IF(L24=10,Methodology!L14,IF(L24=12,Methodology!N16,IF(L24=15,Methodology!O16,IF(L24=16,Methodology!N15,IF(L24=20,Methodology!N14,IF(L24=25,Methodology!O14))))))))))))))</f>
        <v>0</v>
      </c>
    </row>
    <row r="25" spans="1:13" ht="43.5" customHeight="1" x14ac:dyDescent="0.2">
      <c r="A25" s="73">
        <v>21</v>
      </c>
      <c r="B25" s="83">
        <f>'21'!B3:C3</f>
        <v>0</v>
      </c>
      <c r="C25" s="84"/>
      <c r="D25" s="54">
        <f>'21'!D3</f>
        <v>0</v>
      </c>
      <c r="E25" s="54">
        <f>'21'!E3</f>
        <v>0</v>
      </c>
      <c r="F25" s="54" t="str">
        <f>'21'!F3</f>
        <v>None</v>
      </c>
      <c r="G25" s="72">
        <f>'21'!G3</f>
        <v>0</v>
      </c>
      <c r="H25" s="63">
        <f>'21'!H3</f>
        <v>0</v>
      </c>
      <c r="I25" s="63">
        <f>'21'!I3</f>
        <v>0</v>
      </c>
      <c r="J25" s="1" t="b">
        <f>IF(E25="Very low",Methodology!A10,IF(E25="Low",Methodology!A9,IF(E25="Moderate",Methodology!A8,IF(E25="High",Methodology!A7,IF(E25="Very high",Methodology!A6)))))</f>
        <v>0</v>
      </c>
      <c r="K25" s="1" t="b">
        <f>IF(F25="Very low positive",ABS(Methodology!A17),IF(F25="Low positive",ABS(Methodology!A16),IF(F25="Moderate positive",ABS(Methodology!A15),IF(F25="High positive",ABS(Methodology!A14),IF(F25="Very high positive",ABS(Methodology!A13),IF(F25="Very low negative",ABS(Methodology!A18),IF(F25="Low negative",ABS(Methodology!A19),IF(F25="Moderate negative",ABS(Methodology!A20),IF(F25="High negative",ABS(Methodology!A21),IF(F25="Very high negative",ABS(Methodology!A22)))))))))))</f>
        <v>0</v>
      </c>
      <c r="L25" s="1">
        <f t="shared" si="0"/>
        <v>0</v>
      </c>
      <c r="M25" s="1" t="b">
        <f>IF(L25=1,Methodology!K18,IF(L25=2,Methodology!K17, IF(L25=3,Methodology!K16,IF(L25=4,Methodology!K15,IF(L25=5,Methodology!K14,IF(L25=6,Methodology!L16,IF(L25=8,Methodology!L15,IF(L25=9,Methodology!M16,IF(L25=10,Methodology!L14,IF(L25=12,Methodology!N16,IF(L25=15,Methodology!O16,IF(L25=16,Methodology!N15,IF(L25=20,Methodology!N14,IF(L25=25,Methodology!O14))))))))))))))</f>
        <v>0</v>
      </c>
    </row>
    <row r="26" spans="1:13" ht="43.5" customHeight="1" x14ac:dyDescent="0.2">
      <c r="A26" s="73">
        <v>22</v>
      </c>
      <c r="B26" s="83">
        <f>'22'!B3:C3</f>
        <v>0</v>
      </c>
      <c r="C26" s="84"/>
      <c r="D26" s="54">
        <f>'22'!D3</f>
        <v>0</v>
      </c>
      <c r="E26" s="54">
        <f>'22'!E3</f>
        <v>0</v>
      </c>
      <c r="F26" s="54" t="str">
        <f>'22'!F3</f>
        <v>None</v>
      </c>
      <c r="G26" s="72">
        <f>'22'!G3</f>
        <v>0</v>
      </c>
      <c r="H26" s="63">
        <f>'22'!H3</f>
        <v>0</v>
      </c>
      <c r="I26" s="63">
        <f>'22'!I3</f>
        <v>0</v>
      </c>
      <c r="J26" s="1" t="b">
        <f>IF(E26="Very low",Methodology!A10,IF(E26="Low",Methodology!A9,IF(E26="Moderate",Methodology!A8,IF(E26="High",Methodology!A7,IF(E26="Very high",Methodology!A6)))))</f>
        <v>0</v>
      </c>
      <c r="K26" s="1" t="b">
        <f>IF(F26="Very low positive",ABS(Methodology!A17),IF(F26="Low positive",ABS(Methodology!A16),IF(F26="Moderate positive",ABS(Methodology!A15),IF(F26="High positive",ABS(Methodology!A14),IF(F26="Very high positive",ABS(Methodology!A13),IF(F26="Very low negative",ABS(Methodology!A18),IF(F26="Low negative",ABS(Methodology!A19),IF(F26="Moderate negative",ABS(Methodology!A20),IF(F26="High negative",ABS(Methodology!A21),IF(F26="Very high negative",ABS(Methodology!A22)))))))))))</f>
        <v>0</v>
      </c>
      <c r="L26" s="1">
        <f t="shared" si="0"/>
        <v>0</v>
      </c>
      <c r="M26" s="1" t="b">
        <f>IF(L26=1,Methodology!K18,IF(L26=2,Methodology!K17, IF(L26=3,Methodology!K16,IF(L26=4,Methodology!K15,IF(L26=5,Methodology!K14,IF(L26=6,Methodology!L16,IF(L26=8,Methodology!L15,IF(L26=9,Methodology!M16,IF(L26=10,Methodology!L14,IF(L26=12,Methodology!N16,IF(L26=15,Methodology!O16,IF(L26=16,Methodology!N15,IF(L26=20,Methodology!N14,IF(L26=25,Methodology!O14))))))))))))))</f>
        <v>0</v>
      </c>
    </row>
    <row r="27" spans="1:13" ht="43.5" customHeight="1" x14ac:dyDescent="0.2">
      <c r="A27" s="73">
        <v>23</v>
      </c>
      <c r="B27" s="83">
        <f>'23'!B3:C3</f>
        <v>0</v>
      </c>
      <c r="C27" s="84"/>
      <c r="D27" s="54">
        <f>'23'!D3</f>
        <v>0</v>
      </c>
      <c r="E27" s="54">
        <f>'23'!E3</f>
        <v>0</v>
      </c>
      <c r="F27" s="54" t="str">
        <f>'23'!F3</f>
        <v>None</v>
      </c>
      <c r="G27" s="72">
        <f>'23'!G3</f>
        <v>0</v>
      </c>
      <c r="H27" s="63">
        <f>'23'!H3</f>
        <v>0</v>
      </c>
      <c r="I27" s="63">
        <f>'23'!I3</f>
        <v>0</v>
      </c>
      <c r="J27" s="1" t="b">
        <f>IF(E27="Very low",Methodology!A10,IF(E27="Low",Methodology!A9,IF(E27="Moderate",Methodology!A8,IF(E27="High",Methodology!A7,IF(E27="Very high",Methodology!A6)))))</f>
        <v>0</v>
      </c>
      <c r="K27" s="1" t="b">
        <f>IF(F27="Very low positive",ABS(Methodology!A17),IF(F27="Low positive",ABS(Methodology!A16),IF(F27="Moderate positive",ABS(Methodology!A15),IF(F27="High positive",ABS(Methodology!A14),IF(F27="Very high positive",ABS(Methodology!A13),IF(F27="Very low negative",ABS(Methodology!A18),IF(F27="Low negative",ABS(Methodology!A19),IF(F27="Moderate negative",ABS(Methodology!A20),IF(F27="High negative",ABS(Methodology!A21),IF(F27="Very high negative",ABS(Methodology!A22)))))))))))</f>
        <v>0</v>
      </c>
      <c r="L27" s="1">
        <f t="shared" si="0"/>
        <v>0</v>
      </c>
      <c r="M27" s="1" t="b">
        <f>IF(L27=1,Methodology!K18,IF(L27=2,Methodology!K17, IF(L27=3,Methodology!K16,IF(L27=4,Methodology!K15,IF(L27=5,Methodology!K14,IF(L27=6,Methodology!L16,IF(L27=8,Methodology!L15,IF(L27=9,Methodology!M16,IF(L27=10,Methodology!L14,IF(L27=12,Methodology!N16,IF(L27=15,Methodology!O16,IF(L27=16,Methodology!N15,IF(L27=20,Methodology!N14,IF(L27=25,Methodology!O14))))))))))))))</f>
        <v>0</v>
      </c>
    </row>
    <row r="28" spans="1:13" ht="43.5" customHeight="1" x14ac:dyDescent="0.2">
      <c r="A28" s="73">
        <v>24</v>
      </c>
      <c r="B28" s="83">
        <f>'24'!B3:C3</f>
        <v>0</v>
      </c>
      <c r="C28" s="84"/>
      <c r="D28" s="54">
        <f>'24'!D3</f>
        <v>0</v>
      </c>
      <c r="E28" s="54">
        <f>'24'!E3</f>
        <v>0</v>
      </c>
      <c r="F28" s="54" t="str">
        <f>'24'!F3</f>
        <v>None</v>
      </c>
      <c r="G28" s="72">
        <f>'24'!G3</f>
        <v>0</v>
      </c>
      <c r="H28" s="63">
        <f>'24'!H3</f>
        <v>0</v>
      </c>
      <c r="I28" s="63">
        <f>'24'!I3</f>
        <v>0</v>
      </c>
      <c r="J28" s="1" t="b">
        <f>IF(E28="Very low",Methodology!A10,IF(E28="Low",Methodology!A9,IF(E28="Moderate",Methodology!A8,IF(E28="High",Methodology!A7,IF(E28="Very high",Methodology!A6)))))</f>
        <v>0</v>
      </c>
      <c r="K28" s="1" t="b">
        <f>IF(F28="Very low positive",ABS(Methodology!A17),IF(F28="Low positive",ABS(Methodology!A16),IF(F28="Moderate positive",ABS(Methodology!A15),IF(F28="High positive",ABS(Methodology!A14),IF(F28="Very high positive",ABS(Methodology!A13),IF(F28="Very low negative",ABS(Methodology!A18),IF(F28="Low negative",ABS(Methodology!A19),IF(F28="Moderate negative",ABS(Methodology!A20),IF(F28="High negative",ABS(Methodology!A21),IF(F28="Very high negative",ABS(Methodology!A22)))))))))))</f>
        <v>0</v>
      </c>
      <c r="L28" s="1">
        <f t="shared" si="0"/>
        <v>0</v>
      </c>
      <c r="M28" s="1" t="b">
        <f>IF(L28=1,Methodology!K18,IF(L28=2,Methodology!K17, IF(L28=3,Methodology!K16,IF(L28=4,Methodology!K15,IF(L28=5,Methodology!K14,IF(L28=6,Methodology!L16,IF(L28=8,Methodology!L15,IF(L28=9,Methodology!M16,IF(L28=10,Methodology!L14,IF(L28=12,Methodology!N16,IF(L28=15,Methodology!O16,IF(L28=16,Methodology!N15,IF(L28=20,Methodology!N14,IF(L28=25,Methodology!O14))))))))))))))</f>
        <v>0</v>
      </c>
    </row>
    <row r="29" spans="1:13" ht="43.5" customHeight="1" x14ac:dyDescent="0.2">
      <c r="A29" s="73">
        <v>25</v>
      </c>
      <c r="B29" s="83">
        <f>'25'!B3:C3</f>
        <v>0</v>
      </c>
      <c r="C29" s="84"/>
      <c r="D29" s="54">
        <f>'25'!D3</f>
        <v>0</v>
      </c>
      <c r="E29" s="54">
        <f>'25'!E3</f>
        <v>0</v>
      </c>
      <c r="F29" s="54" t="str">
        <f>'25'!F3</f>
        <v>None</v>
      </c>
      <c r="G29" s="72">
        <f>'25'!G3</f>
        <v>0</v>
      </c>
      <c r="H29" s="63">
        <f>'25'!H3</f>
        <v>0</v>
      </c>
      <c r="I29" s="63">
        <f>'25'!I3</f>
        <v>0</v>
      </c>
      <c r="J29" s="1" t="b">
        <f>IF(E29="Very low",Methodology!A10,IF(E29="Low",Methodology!A9,IF(E29="Moderate",Methodology!A8,IF(E29="High",Methodology!A7,IF(E29="Very high",Methodology!A6)))))</f>
        <v>0</v>
      </c>
      <c r="K29" s="1" t="b">
        <f>IF(F29="Very low positive",ABS(Methodology!A17),IF(F29="Low positive",ABS(Methodology!A16),IF(F29="Moderate positive",ABS(Methodology!A15),IF(F29="High positive",ABS(Methodology!A14),IF(F29="Very high positive",ABS(Methodology!A13),IF(F29="Very low negative",ABS(Methodology!A18),IF(F29="Low negative",ABS(Methodology!A19),IF(F29="Moderate negative",ABS(Methodology!A20),IF(F29="High negative",ABS(Methodology!A21),IF(F29="Very high negative",ABS(Methodology!A22)))))))))))</f>
        <v>0</v>
      </c>
      <c r="L29" s="1">
        <f t="shared" si="0"/>
        <v>0</v>
      </c>
      <c r="M29" s="1" t="b">
        <f>IF(L29=1,Methodology!K18,IF(L29=2,Methodology!K17, IF(L29=3,Methodology!K16,IF(L29=4,Methodology!K15,IF(L29=5,Methodology!K14,IF(L29=6,Methodology!L16,IF(L29=8,Methodology!L15,IF(L29=9,Methodology!M16,IF(L29=10,Methodology!L14,IF(L29=12,Methodology!N16,IF(L29=15,Methodology!O16,IF(L29=16,Methodology!N15,IF(L29=20,Methodology!N14,IF(L29=25,Methodology!O14))))))))))))))</f>
        <v>0</v>
      </c>
    </row>
    <row r="30" spans="1:13" ht="43.5" customHeight="1" x14ac:dyDescent="0.2">
      <c r="A30" s="73">
        <v>26</v>
      </c>
      <c r="B30" s="83">
        <f>'26'!B3:C3</f>
        <v>0</v>
      </c>
      <c r="C30" s="84"/>
      <c r="D30" s="54">
        <f>'26'!D3</f>
        <v>0</v>
      </c>
      <c r="E30" s="54">
        <f>'26'!E3</f>
        <v>0</v>
      </c>
      <c r="F30" s="54" t="str">
        <f>'26'!F3</f>
        <v>None</v>
      </c>
      <c r="G30" s="72">
        <f>'26'!G3</f>
        <v>0</v>
      </c>
      <c r="H30" s="63">
        <f>'26'!H3</f>
        <v>0</v>
      </c>
      <c r="I30" s="63">
        <f>'26'!I3</f>
        <v>0</v>
      </c>
      <c r="J30" s="1" t="b">
        <f>IF(E30="Very low",Methodology!A10,IF(E30="Low",Methodology!A9,IF(E30="Moderate",Methodology!A8,IF(E30="High",Methodology!A7,IF(E30="Very high",Methodology!A6)))))</f>
        <v>0</v>
      </c>
      <c r="K30" s="1" t="b">
        <f>IF(F30="Very low positive",ABS(Methodology!A17),IF(F30="Low positive",ABS(Methodology!A16),IF(F30="Moderate positive",ABS(Methodology!A15),IF(F30="High positive",ABS(Methodology!A14),IF(F30="Very high positive",ABS(Methodology!A13),IF(F30="Very low negative",ABS(Methodology!A18),IF(F30="Low negative",ABS(Methodology!A19),IF(F30="Moderate negative",ABS(Methodology!A20),IF(F30="High negative",ABS(Methodology!A21),IF(F30="Very high negative",ABS(Methodology!A22)))))))))))</f>
        <v>0</v>
      </c>
      <c r="L30" s="1">
        <f t="shared" si="0"/>
        <v>0</v>
      </c>
      <c r="M30" s="1" t="b">
        <f>IF(L30=1,Methodology!K18,IF(L30=2,Methodology!K17, IF(L30=3,Methodology!K16,IF(L30=4,Methodology!K15,IF(L30=5,Methodology!K14,IF(L30=6,Methodology!L16,IF(L30=8,Methodology!L15,IF(L30=9,Methodology!M16,IF(L30=10,Methodology!L14,IF(L30=12,Methodology!N16,IF(L30=15,Methodology!O16,IF(L30=16,Methodology!N15,IF(L30=20,Methodology!N14,IF(L30=25,Methodology!O14))))))))))))))</f>
        <v>0</v>
      </c>
    </row>
    <row r="31" spans="1:13" ht="43.5" customHeight="1" x14ac:dyDescent="0.2">
      <c r="A31" s="73">
        <v>27</v>
      </c>
      <c r="B31" s="83">
        <f>'27'!B3:C3</f>
        <v>0</v>
      </c>
      <c r="C31" s="84"/>
      <c r="D31" s="54">
        <f>'27'!D3</f>
        <v>0</v>
      </c>
      <c r="E31" s="54">
        <f>'27'!E3</f>
        <v>0</v>
      </c>
      <c r="F31" s="54" t="str">
        <f>'27'!F3</f>
        <v>None</v>
      </c>
      <c r="G31" s="72">
        <f>'27'!G3</f>
        <v>0</v>
      </c>
      <c r="H31" s="63">
        <f>'27'!H3</f>
        <v>0</v>
      </c>
      <c r="I31" s="63">
        <f>'27'!I3</f>
        <v>0</v>
      </c>
      <c r="J31" s="1" t="b">
        <f>IF(E31="Very low",Methodology!A10,IF(E31="Low",Methodology!A9,IF(E31="Moderate",Methodology!A8,IF(E31="High",Methodology!A7,IF(E31="Very high",Methodology!A6)))))</f>
        <v>0</v>
      </c>
      <c r="K31" s="1" t="b">
        <f>IF(F31="Very low positive",ABS(Methodology!A17),IF(F31="Low positive",ABS(Methodology!A16),IF(F31="Moderate positive",ABS(Methodology!A15),IF(F31="High positive",ABS(Methodology!A14),IF(F31="Very high positive",ABS(Methodology!A13),IF(F31="Very low negative",ABS(Methodology!A18),IF(F31="Low negative",ABS(Methodology!A19),IF(F31="Moderate negative",ABS(Methodology!A20),IF(F31="High negative",ABS(Methodology!A21),IF(F31="Very high negative",ABS(Methodology!A22)))))))))))</f>
        <v>0</v>
      </c>
      <c r="L31" s="1">
        <f t="shared" si="0"/>
        <v>0</v>
      </c>
      <c r="M31" s="1" t="b">
        <f>IF(L31=1,Methodology!K18,IF(L31=2,Methodology!K17, IF(L31=3,Methodology!K16,IF(L31=4,Methodology!K15,IF(L31=5,Methodology!K14,IF(L31=6,Methodology!L16,IF(L31=8,Methodology!L15,IF(L31=9,Methodology!M16,IF(L31=10,Methodology!L14,IF(L31=12,Methodology!N16,IF(L31=15,Methodology!O16,IF(L31=16,Methodology!N15,IF(L31=20,Methodology!N14,IF(L31=25,Methodology!O14))))))))))))))</f>
        <v>0</v>
      </c>
    </row>
    <row r="32" spans="1:13" ht="43.5" customHeight="1" x14ac:dyDescent="0.2">
      <c r="A32" s="73">
        <v>28</v>
      </c>
      <c r="B32" s="83">
        <f>'28'!B3:C3</f>
        <v>0</v>
      </c>
      <c r="C32" s="84"/>
      <c r="D32" s="54">
        <f>'28'!D3</f>
        <v>0</v>
      </c>
      <c r="E32" s="54">
        <f>'28'!E3</f>
        <v>0</v>
      </c>
      <c r="F32" s="54" t="str">
        <f>'28'!F3</f>
        <v>None</v>
      </c>
      <c r="G32" s="72">
        <f>'28'!G3</f>
        <v>0</v>
      </c>
      <c r="H32" s="63">
        <f>'28'!H3</f>
        <v>0</v>
      </c>
      <c r="I32" s="63">
        <f>'28'!I3</f>
        <v>0</v>
      </c>
      <c r="J32" s="1" t="b">
        <f>IF(E32="Very low",Methodology!A10,IF(E32="Low",Methodology!A9,IF(E32="Moderate",Methodology!A8,IF(E32="High",Methodology!A7,IF(E32="Very high",Methodology!A6)))))</f>
        <v>0</v>
      </c>
      <c r="K32" s="1" t="b">
        <f>IF(F32="Very low positive",ABS(Methodology!A17),IF(F32="Low positive",ABS(Methodology!A16),IF(F32="Moderate positive",ABS(Methodology!A15),IF(F32="High positive",ABS(Methodology!A14),IF(F32="Very high positive",ABS(Methodology!A13),IF(F32="Very low negative",ABS(Methodology!A18),IF(F32="Low negative",ABS(Methodology!A19),IF(F32="Moderate negative",ABS(Methodology!A20),IF(F32="High negative",ABS(Methodology!A21),IF(F32="Very high negative",ABS(Methodology!A22)))))))))))</f>
        <v>0</v>
      </c>
      <c r="L32" s="1">
        <f t="shared" si="0"/>
        <v>0</v>
      </c>
      <c r="M32" s="1" t="b">
        <f>IF(L32=1,Methodology!K18,IF(L32=2,Methodology!K17, IF(L32=3,Methodology!K16,IF(L32=4,Methodology!K15,IF(L32=5,Methodology!K14,IF(L32=6,Methodology!L16,IF(L32=8,Methodology!L15,IF(L32=9,Methodology!M16,IF(L32=10,Methodology!L14,IF(L32=12,Methodology!N16,IF(L32=15,Methodology!O16,IF(L32=16,Methodology!N15,IF(L32=20,Methodology!N14,IF(L32=25,Methodology!O14))))))))))))))</f>
        <v>0</v>
      </c>
    </row>
    <row r="33" spans="1:13" ht="43.5" customHeight="1" x14ac:dyDescent="0.2">
      <c r="A33" s="73">
        <v>29</v>
      </c>
      <c r="B33" s="83">
        <f>'29'!B3:C3</f>
        <v>0</v>
      </c>
      <c r="C33" s="84"/>
      <c r="D33" s="54">
        <f>'29'!D3</f>
        <v>0</v>
      </c>
      <c r="E33" s="54">
        <f>'29'!E3</f>
        <v>0</v>
      </c>
      <c r="F33" s="54" t="str">
        <f>'29'!F3</f>
        <v>None</v>
      </c>
      <c r="G33" s="72">
        <f>'29'!G3</f>
        <v>0</v>
      </c>
      <c r="H33" s="63">
        <f>'29'!H3</f>
        <v>0</v>
      </c>
      <c r="I33" s="63">
        <f>'29'!I3</f>
        <v>0</v>
      </c>
      <c r="J33" s="1" t="b">
        <f>IF(E33="Very low",Methodology!A10,IF(E33="Low",Methodology!A9,IF(E33="Moderate",Methodology!A8,IF(E33="High",Methodology!A7,IF(E33="Very high",Methodology!A6)))))</f>
        <v>0</v>
      </c>
      <c r="K33" s="1" t="b">
        <f>IF(F33="Very low positive",ABS(Methodology!A17),IF(F33="Low positive",ABS(Methodology!A16),IF(F33="Moderate positive",ABS(Methodology!A15),IF(F33="High positive",ABS(Methodology!A14),IF(F33="Very high positive",ABS(Methodology!A13),IF(F33="Very low negative",ABS(Methodology!A18),IF(F33="Low negative",ABS(Methodology!A19),IF(F33="Moderate negative",ABS(Methodology!A20),IF(F33="High negative",ABS(Methodology!A21),IF(F33="Very high negative",ABS(Methodology!A22)))))))))))</f>
        <v>0</v>
      </c>
      <c r="L33" s="1">
        <f t="shared" si="0"/>
        <v>0</v>
      </c>
      <c r="M33" s="1" t="b">
        <f>IF(L33=1,Methodology!K18,IF(L33=2,Methodology!K17, IF(L33=3,Methodology!K16,IF(L33=4,Methodology!K15,IF(L33=5,Methodology!K14,IF(L33=6,Methodology!L16,IF(L33=8,Methodology!L15,IF(L33=9,Methodology!M16,IF(L33=10,Methodology!L14,IF(L33=12,Methodology!N16,IF(L33=15,Methodology!O16,IF(L33=16,Methodology!N15,IF(L33=20,Methodology!N14,IF(L33=25,Methodology!O14))))))))))))))</f>
        <v>0</v>
      </c>
    </row>
    <row r="34" spans="1:13" ht="43.5" customHeight="1" x14ac:dyDescent="0.2">
      <c r="A34" s="73">
        <v>30</v>
      </c>
      <c r="B34" s="83">
        <f>'30'!B3:C3</f>
        <v>0</v>
      </c>
      <c r="C34" s="84"/>
      <c r="D34" s="54">
        <f>'30'!D3</f>
        <v>0</v>
      </c>
      <c r="E34" s="54">
        <f>'30'!E3</f>
        <v>0</v>
      </c>
      <c r="F34" s="54" t="str">
        <f>'30'!F3</f>
        <v>None</v>
      </c>
      <c r="G34" s="72">
        <f>'30'!G3</f>
        <v>0</v>
      </c>
      <c r="H34" s="63">
        <f>'30'!H3</f>
        <v>0</v>
      </c>
      <c r="I34" s="63">
        <f>'30'!I3</f>
        <v>0</v>
      </c>
      <c r="J34" s="1" t="b">
        <f>IF(E34="Very low",Methodology!A10,IF(E34="Low",Methodology!A9,IF(E34="Moderate",Methodology!A8,IF(E34="High",Methodology!A7,IF(E34="Very high",Methodology!A6)))))</f>
        <v>0</v>
      </c>
      <c r="K34" s="1" t="b">
        <f>IF(F34="Very low positive",ABS(Methodology!A17),IF(F34="Low positive",ABS(Methodology!A16),IF(F34="Moderate positive",ABS(Methodology!A15),IF(F34="High positive",ABS(Methodology!A14),IF(F34="Very high positive",ABS(Methodology!A13),IF(F34="Very low negative",ABS(Methodology!A18),IF(F34="Low negative",ABS(Methodology!A19),IF(F34="Moderate negative",ABS(Methodology!A20),IF(F34="High negative",ABS(Methodology!A21),IF(F34="Very high negative",ABS(Methodology!A22)))))))))))</f>
        <v>0</v>
      </c>
      <c r="L34" s="1">
        <f t="shared" si="0"/>
        <v>0</v>
      </c>
      <c r="M34" s="1" t="b">
        <f>IF(L34=1,Methodology!K18,IF(L34=2,Methodology!K17, IF(L34=3,Methodology!K16,IF(L34=4,Methodology!K15,IF(L34=5,Methodology!K14,IF(L34=6,Methodology!L16,IF(L34=8,Methodology!L15,IF(L34=9,Methodology!M16,IF(L34=10,Methodology!L14,IF(L34=12,Methodology!N16,IF(L34=15,Methodology!O16,IF(L34=16,Methodology!N15,IF(L34=20,Methodology!N14,IF(L34=25,Methodology!O14))))))))))))))</f>
        <v>0</v>
      </c>
    </row>
    <row r="35" spans="1:13" ht="30" customHeight="1" x14ac:dyDescent="0.2">
      <c r="E35" s="32"/>
    </row>
    <row r="36" spans="1:13" ht="30" customHeight="1" x14ac:dyDescent="0.2">
      <c r="E36" s="32"/>
    </row>
    <row r="37" spans="1:13" ht="30" customHeight="1" x14ac:dyDescent="0.2">
      <c r="E37" s="32"/>
    </row>
    <row r="38" spans="1:13" ht="30" customHeight="1" x14ac:dyDescent="0.2">
      <c r="E38" s="32"/>
    </row>
    <row r="39" spans="1:13" ht="30" customHeight="1" x14ac:dyDescent="0.2">
      <c r="E39" s="32"/>
    </row>
    <row r="40" spans="1:13" ht="30" customHeight="1" x14ac:dyDescent="0.2">
      <c r="E40" s="32"/>
    </row>
    <row r="41" spans="1:13" ht="30" customHeight="1" x14ac:dyDescent="0.2">
      <c r="E41" s="32"/>
    </row>
    <row r="42" spans="1:13" ht="30" customHeight="1" x14ac:dyDescent="0.2">
      <c r="E42" s="32"/>
    </row>
    <row r="43" spans="1:13" ht="30" customHeight="1" x14ac:dyDescent="0.2">
      <c r="E43" s="32"/>
    </row>
    <row r="44" spans="1:13" ht="30" customHeight="1" x14ac:dyDescent="0.2">
      <c r="E44" s="32"/>
    </row>
    <row r="45" spans="1:13" ht="30" customHeight="1" x14ac:dyDescent="0.2">
      <c r="E45" s="32"/>
    </row>
    <row r="46" spans="1:13" ht="30" customHeight="1" x14ac:dyDescent="0.2">
      <c r="E46" s="32"/>
    </row>
    <row r="47" spans="1:13" ht="30" customHeight="1" x14ac:dyDescent="0.2">
      <c r="E47" s="32"/>
    </row>
    <row r="48" spans="1:13" ht="30" customHeight="1" x14ac:dyDescent="0.2">
      <c r="E48" s="32"/>
    </row>
    <row r="49" spans="5:5" ht="30" customHeight="1" x14ac:dyDescent="0.2">
      <c r="E49" s="32"/>
    </row>
    <row r="50" spans="5:5" ht="30" customHeight="1" x14ac:dyDescent="0.2">
      <c r="E50" s="32"/>
    </row>
    <row r="51" spans="5:5" ht="30" customHeight="1" x14ac:dyDescent="0.2">
      <c r="E51" s="32"/>
    </row>
    <row r="52" spans="5:5" ht="30" customHeight="1" x14ac:dyDescent="0.2">
      <c r="E52" s="32"/>
    </row>
    <row r="53" spans="5:5" ht="30" customHeight="1" x14ac:dyDescent="0.2">
      <c r="E53" s="32"/>
    </row>
    <row r="54" spans="5:5" ht="30" customHeight="1" x14ac:dyDescent="0.2">
      <c r="E54" s="32"/>
    </row>
    <row r="55" spans="5:5" ht="30" customHeight="1" x14ac:dyDescent="0.2">
      <c r="E55" s="32"/>
    </row>
    <row r="56" spans="5:5" ht="30" customHeight="1" x14ac:dyDescent="0.2">
      <c r="E56" s="32"/>
    </row>
    <row r="57" spans="5:5" ht="30" customHeight="1" x14ac:dyDescent="0.2">
      <c r="E57" s="32"/>
    </row>
    <row r="58" spans="5:5" ht="30" customHeight="1" x14ac:dyDescent="0.2">
      <c r="E58" s="32"/>
    </row>
    <row r="59" spans="5:5" ht="30" customHeight="1" x14ac:dyDescent="0.2">
      <c r="E59" s="32"/>
    </row>
    <row r="60" spans="5:5" ht="30" customHeight="1" x14ac:dyDescent="0.2">
      <c r="E60" s="32"/>
    </row>
    <row r="61" spans="5:5" ht="30" customHeight="1" x14ac:dyDescent="0.2">
      <c r="E61" s="32"/>
    </row>
    <row r="62" spans="5:5" ht="30" customHeight="1" x14ac:dyDescent="0.2">
      <c r="E62" s="32"/>
    </row>
    <row r="63" spans="5:5" ht="30" customHeight="1" x14ac:dyDescent="0.2">
      <c r="E63" s="32"/>
    </row>
    <row r="64" spans="5:5" ht="30" customHeight="1" x14ac:dyDescent="0.2">
      <c r="E64" s="32"/>
    </row>
    <row r="65" spans="5:5" ht="30" customHeight="1" x14ac:dyDescent="0.2">
      <c r="E65" s="32"/>
    </row>
    <row r="66" spans="5:5" ht="30" customHeight="1" x14ac:dyDescent="0.2">
      <c r="E66" s="32"/>
    </row>
    <row r="67" spans="5:5" ht="30" customHeight="1" x14ac:dyDescent="0.2">
      <c r="E67" s="32"/>
    </row>
    <row r="68" spans="5:5" ht="30" customHeight="1" x14ac:dyDescent="0.2">
      <c r="E68" s="32"/>
    </row>
    <row r="69" spans="5:5" ht="30" customHeight="1" x14ac:dyDescent="0.2">
      <c r="E69" s="32"/>
    </row>
    <row r="70" spans="5:5" ht="30" customHeight="1" x14ac:dyDescent="0.2">
      <c r="E70" s="32"/>
    </row>
    <row r="71" spans="5:5" ht="30" customHeight="1" x14ac:dyDescent="0.2">
      <c r="E71" s="32"/>
    </row>
    <row r="72" spans="5:5" ht="30" customHeight="1" x14ac:dyDescent="0.2">
      <c r="E72" s="32"/>
    </row>
    <row r="73" spans="5:5" ht="30" customHeight="1" x14ac:dyDescent="0.2">
      <c r="E73" s="32"/>
    </row>
    <row r="74" spans="5:5" ht="30" customHeight="1" x14ac:dyDescent="0.2">
      <c r="E74" s="32"/>
    </row>
    <row r="75" spans="5:5" ht="30" customHeight="1" x14ac:dyDescent="0.2">
      <c r="E75" s="32"/>
    </row>
    <row r="76" spans="5:5" ht="30" customHeight="1" x14ac:dyDescent="0.2">
      <c r="E76" s="32"/>
    </row>
    <row r="77" spans="5:5" ht="30" customHeight="1" x14ac:dyDescent="0.2">
      <c r="E77" s="32"/>
    </row>
    <row r="78" spans="5:5" ht="30" customHeight="1" x14ac:dyDescent="0.2">
      <c r="E78" s="32"/>
    </row>
    <row r="79" spans="5:5" ht="30" customHeight="1" x14ac:dyDescent="0.2">
      <c r="E79" s="32"/>
    </row>
    <row r="80" spans="5:5" ht="30" customHeight="1" x14ac:dyDescent="0.2">
      <c r="E80" s="32"/>
    </row>
    <row r="81" spans="5:5" ht="30" customHeight="1" x14ac:dyDescent="0.2">
      <c r="E81" s="32"/>
    </row>
    <row r="82" spans="5:5" ht="30" customHeight="1" x14ac:dyDescent="0.2">
      <c r="E82" s="32"/>
    </row>
    <row r="83" spans="5:5" ht="30" customHeight="1" x14ac:dyDescent="0.2">
      <c r="E83" s="32"/>
    </row>
    <row r="84" spans="5:5" ht="30" customHeight="1" x14ac:dyDescent="0.2">
      <c r="E84" s="32"/>
    </row>
    <row r="85" spans="5:5" ht="30" customHeight="1" x14ac:dyDescent="0.2">
      <c r="E85" s="32"/>
    </row>
    <row r="86" spans="5:5" ht="30" customHeight="1" x14ac:dyDescent="0.2">
      <c r="E86" s="32"/>
    </row>
    <row r="87" spans="5:5" ht="30" customHeight="1" x14ac:dyDescent="0.2">
      <c r="E87" s="32"/>
    </row>
    <row r="88" spans="5:5" ht="30" customHeight="1" x14ac:dyDescent="0.2">
      <c r="E88" s="32"/>
    </row>
    <row r="89" spans="5:5" ht="30" customHeight="1" x14ac:dyDescent="0.2">
      <c r="E89" s="32"/>
    </row>
    <row r="90" spans="5:5" ht="30" customHeight="1" x14ac:dyDescent="0.2">
      <c r="E90" s="32"/>
    </row>
    <row r="91" spans="5:5" ht="30" customHeight="1" x14ac:dyDescent="0.2">
      <c r="E91" s="32"/>
    </row>
    <row r="92" spans="5:5" ht="30" customHeight="1" x14ac:dyDescent="0.2">
      <c r="E92" s="32"/>
    </row>
    <row r="93" spans="5:5" ht="30" customHeight="1" x14ac:dyDescent="0.2">
      <c r="E93" s="32"/>
    </row>
    <row r="94" spans="5:5" ht="30" customHeight="1" x14ac:dyDescent="0.2">
      <c r="E94" s="32"/>
    </row>
    <row r="95" spans="5:5" ht="30" customHeight="1" x14ac:dyDescent="0.2">
      <c r="E95" s="32"/>
    </row>
    <row r="96" spans="5:5" ht="30" customHeight="1" x14ac:dyDescent="0.2">
      <c r="E96" s="32"/>
    </row>
    <row r="97" spans="5:5" ht="30" customHeight="1" x14ac:dyDescent="0.2">
      <c r="E97" s="32"/>
    </row>
    <row r="98" spans="5:5" ht="30" customHeight="1" x14ac:dyDescent="0.2">
      <c r="E98" s="32"/>
    </row>
    <row r="99" spans="5:5" ht="30" customHeight="1" x14ac:dyDescent="0.2">
      <c r="E99" s="32"/>
    </row>
    <row r="100" spans="5:5" ht="30" customHeight="1" x14ac:dyDescent="0.2">
      <c r="E100" s="32"/>
    </row>
    <row r="101" spans="5:5" ht="30" customHeight="1" x14ac:dyDescent="0.2">
      <c r="E101" s="32"/>
    </row>
    <row r="102" spans="5:5" ht="30" customHeight="1" x14ac:dyDescent="0.2">
      <c r="E102" s="32"/>
    </row>
    <row r="103" spans="5:5" ht="30" customHeight="1" x14ac:dyDescent="0.2">
      <c r="E103" s="32"/>
    </row>
    <row r="104" spans="5:5" ht="30" customHeight="1" x14ac:dyDescent="0.2">
      <c r="E104" s="32"/>
    </row>
    <row r="105" spans="5:5" ht="30" customHeight="1" x14ac:dyDescent="0.2">
      <c r="E105" s="32"/>
    </row>
    <row r="106" spans="5:5" ht="30" customHeight="1" x14ac:dyDescent="0.2">
      <c r="E106" s="32"/>
    </row>
    <row r="107" spans="5:5" ht="30" customHeight="1" x14ac:dyDescent="0.2">
      <c r="E107" s="32"/>
    </row>
    <row r="108" spans="5:5" ht="30" customHeight="1" x14ac:dyDescent="0.2">
      <c r="E108" s="32"/>
    </row>
    <row r="109" spans="5:5" ht="30" customHeight="1" x14ac:dyDescent="0.2">
      <c r="E109" s="32"/>
    </row>
    <row r="110" spans="5:5" ht="30" customHeight="1" x14ac:dyDescent="0.2">
      <c r="E110" s="32"/>
    </row>
    <row r="111" spans="5:5" ht="30" customHeight="1" x14ac:dyDescent="0.2">
      <c r="E111" s="32"/>
    </row>
    <row r="112" spans="5:5" ht="30" customHeight="1" x14ac:dyDescent="0.2">
      <c r="E112" s="32"/>
    </row>
    <row r="113" spans="5:5" ht="30" customHeight="1" x14ac:dyDescent="0.2">
      <c r="E113" s="32"/>
    </row>
    <row r="114" spans="5:5" ht="30" customHeight="1" x14ac:dyDescent="0.2">
      <c r="E114" s="32"/>
    </row>
    <row r="115" spans="5:5" ht="30" customHeight="1" x14ac:dyDescent="0.2">
      <c r="E115" s="32"/>
    </row>
    <row r="116" spans="5:5" ht="30" customHeight="1" x14ac:dyDescent="0.2">
      <c r="E116" s="32"/>
    </row>
    <row r="117" spans="5:5" ht="30" customHeight="1" x14ac:dyDescent="0.2">
      <c r="E117" s="32"/>
    </row>
    <row r="118" spans="5:5" ht="30" customHeight="1" x14ac:dyDescent="0.2">
      <c r="E118" s="32"/>
    </row>
    <row r="119" spans="5:5" ht="30" customHeight="1" x14ac:dyDescent="0.2">
      <c r="E119" s="32"/>
    </row>
    <row r="120" spans="5:5" ht="30" customHeight="1" x14ac:dyDescent="0.2">
      <c r="E120" s="32"/>
    </row>
    <row r="121" spans="5:5" ht="30" customHeight="1" x14ac:dyDescent="0.2">
      <c r="E121" s="32"/>
    </row>
    <row r="122" spans="5:5" ht="30" customHeight="1" x14ac:dyDescent="0.2">
      <c r="E122" s="32"/>
    </row>
    <row r="123" spans="5:5" ht="30" customHeight="1" x14ac:dyDescent="0.2">
      <c r="E123" s="32"/>
    </row>
    <row r="124" spans="5:5" ht="30" customHeight="1" x14ac:dyDescent="0.2">
      <c r="E124" s="32"/>
    </row>
    <row r="125" spans="5:5" ht="30" customHeight="1" x14ac:dyDescent="0.2">
      <c r="E125" s="32"/>
    </row>
    <row r="126" spans="5:5" ht="30" customHeight="1" x14ac:dyDescent="0.2">
      <c r="E126" s="32"/>
    </row>
    <row r="127" spans="5:5" ht="30" customHeight="1" x14ac:dyDescent="0.2">
      <c r="E127" s="32"/>
    </row>
    <row r="128" spans="5:5" ht="30" customHeight="1" x14ac:dyDescent="0.2">
      <c r="E128" s="32"/>
    </row>
    <row r="129" spans="5:5" ht="30" customHeight="1" x14ac:dyDescent="0.2">
      <c r="E129" s="32"/>
    </row>
    <row r="130" spans="5:5" ht="30" customHeight="1" x14ac:dyDescent="0.2">
      <c r="E130" s="32"/>
    </row>
    <row r="131" spans="5:5" ht="30" customHeight="1" x14ac:dyDescent="0.2">
      <c r="E131" s="32"/>
    </row>
    <row r="132" spans="5:5" ht="30" customHeight="1" x14ac:dyDescent="0.2">
      <c r="E132" s="32"/>
    </row>
    <row r="133" spans="5:5" ht="30" customHeight="1" x14ac:dyDescent="0.2">
      <c r="E133" s="32"/>
    </row>
    <row r="134" spans="5:5" ht="30" customHeight="1" x14ac:dyDescent="0.2">
      <c r="E134" s="32"/>
    </row>
    <row r="135" spans="5:5" ht="30" customHeight="1" x14ac:dyDescent="0.2">
      <c r="E135" s="32"/>
    </row>
    <row r="136" spans="5:5" ht="30" customHeight="1" x14ac:dyDescent="0.2">
      <c r="E136" s="32"/>
    </row>
    <row r="137" spans="5:5" ht="30" customHeight="1" x14ac:dyDescent="0.2">
      <c r="E137" s="32"/>
    </row>
    <row r="138" spans="5:5" ht="30" customHeight="1" x14ac:dyDescent="0.2">
      <c r="E138" s="32"/>
    </row>
    <row r="139" spans="5:5" ht="30" customHeight="1" x14ac:dyDescent="0.2">
      <c r="E139" s="32"/>
    </row>
    <row r="140" spans="5:5" ht="30" customHeight="1" x14ac:dyDescent="0.2">
      <c r="E140" s="32"/>
    </row>
    <row r="141" spans="5:5" ht="30" customHeight="1" x14ac:dyDescent="0.2">
      <c r="E141" s="32"/>
    </row>
    <row r="142" spans="5:5" ht="30" customHeight="1" x14ac:dyDescent="0.2">
      <c r="E142" s="32"/>
    </row>
    <row r="143" spans="5:5" ht="30" customHeight="1" x14ac:dyDescent="0.2">
      <c r="E143" s="32"/>
    </row>
    <row r="144" spans="5:5" ht="30" customHeight="1" x14ac:dyDescent="0.2">
      <c r="E144" s="32"/>
    </row>
    <row r="145" spans="5:5" ht="30" customHeight="1" x14ac:dyDescent="0.2">
      <c r="E145" s="32"/>
    </row>
    <row r="146" spans="5:5" ht="30" customHeight="1" x14ac:dyDescent="0.2">
      <c r="E146" s="32"/>
    </row>
    <row r="147" spans="5:5" ht="30" customHeight="1" x14ac:dyDescent="0.2">
      <c r="E147" s="32"/>
    </row>
    <row r="148" spans="5:5" ht="30" customHeight="1" x14ac:dyDescent="0.2">
      <c r="E148" s="32"/>
    </row>
    <row r="149" spans="5:5" ht="30" customHeight="1" x14ac:dyDescent="0.2">
      <c r="E149" s="32"/>
    </row>
    <row r="150" spans="5:5" ht="30" customHeight="1" x14ac:dyDescent="0.2">
      <c r="E150" s="32"/>
    </row>
    <row r="151" spans="5:5" ht="30" customHeight="1" x14ac:dyDescent="0.2">
      <c r="E151" s="32"/>
    </row>
    <row r="152" spans="5:5" ht="30" customHeight="1" x14ac:dyDescent="0.2">
      <c r="E152" s="32"/>
    </row>
    <row r="153" spans="5:5" ht="30" customHeight="1" x14ac:dyDescent="0.2">
      <c r="E153" s="32"/>
    </row>
    <row r="154" spans="5:5" ht="30" customHeight="1" x14ac:dyDescent="0.2">
      <c r="E154" s="32"/>
    </row>
    <row r="155" spans="5:5" ht="30" customHeight="1" x14ac:dyDescent="0.2">
      <c r="E155" s="32"/>
    </row>
    <row r="156" spans="5:5" ht="30" customHeight="1" x14ac:dyDescent="0.2">
      <c r="E156" s="32"/>
    </row>
    <row r="157" spans="5:5" ht="30" customHeight="1" x14ac:dyDescent="0.2">
      <c r="E157" s="32"/>
    </row>
    <row r="158" spans="5:5" ht="30" customHeight="1" x14ac:dyDescent="0.2">
      <c r="E158" s="32"/>
    </row>
    <row r="159" spans="5:5" ht="30" customHeight="1" x14ac:dyDescent="0.2">
      <c r="E159" s="32"/>
    </row>
    <row r="160" spans="5:5" ht="30" customHeight="1" x14ac:dyDescent="0.2">
      <c r="E160" s="32"/>
    </row>
    <row r="161" spans="5:5" ht="30" customHeight="1" x14ac:dyDescent="0.2">
      <c r="E161" s="32"/>
    </row>
    <row r="162" spans="5:5" ht="30" customHeight="1" x14ac:dyDescent="0.2">
      <c r="E162" s="32"/>
    </row>
    <row r="163" spans="5:5" ht="30" customHeight="1" x14ac:dyDescent="0.2">
      <c r="E163" s="32"/>
    </row>
    <row r="164" spans="5:5" ht="30" customHeight="1" x14ac:dyDescent="0.2">
      <c r="E164" s="32"/>
    </row>
    <row r="165" spans="5:5" ht="30" customHeight="1" x14ac:dyDescent="0.2">
      <c r="E165" s="32"/>
    </row>
    <row r="166" spans="5:5" ht="30" customHeight="1" x14ac:dyDescent="0.2">
      <c r="E166" s="32"/>
    </row>
    <row r="167" spans="5:5" ht="30" customHeight="1" x14ac:dyDescent="0.2">
      <c r="E167" s="32"/>
    </row>
    <row r="168" spans="5:5" ht="30" customHeight="1" x14ac:dyDescent="0.2">
      <c r="E168" s="32"/>
    </row>
    <row r="169" spans="5:5" ht="30" customHeight="1" x14ac:dyDescent="0.2">
      <c r="E169" s="32"/>
    </row>
    <row r="170" spans="5:5" ht="30" customHeight="1" x14ac:dyDescent="0.2">
      <c r="E170" s="32"/>
    </row>
    <row r="171" spans="5:5" ht="30" customHeight="1" x14ac:dyDescent="0.2">
      <c r="E171" s="32"/>
    </row>
    <row r="172" spans="5:5" ht="30" customHeight="1" x14ac:dyDescent="0.2">
      <c r="E172" s="32"/>
    </row>
    <row r="173" spans="5:5" ht="30" customHeight="1" x14ac:dyDescent="0.2">
      <c r="E173" s="32"/>
    </row>
    <row r="174" spans="5:5" ht="30" customHeight="1" x14ac:dyDescent="0.2">
      <c r="E174" s="32"/>
    </row>
    <row r="175" spans="5:5" ht="30" customHeight="1" x14ac:dyDescent="0.2">
      <c r="E175" s="32"/>
    </row>
    <row r="176" spans="5:5" ht="30" customHeight="1" x14ac:dyDescent="0.2">
      <c r="E176" s="32"/>
    </row>
    <row r="177" spans="5:5" ht="30" customHeight="1" x14ac:dyDescent="0.2">
      <c r="E177" s="32"/>
    </row>
    <row r="178" spans="5:5" ht="30" customHeight="1" x14ac:dyDescent="0.2">
      <c r="E178" s="32"/>
    </row>
    <row r="179" spans="5:5" ht="30" customHeight="1" x14ac:dyDescent="0.2">
      <c r="E179" s="32"/>
    </row>
    <row r="180" spans="5:5" ht="30" customHeight="1" x14ac:dyDescent="0.2">
      <c r="E180" s="32"/>
    </row>
    <row r="181" spans="5:5" ht="30" customHeight="1" x14ac:dyDescent="0.2">
      <c r="E181" s="32"/>
    </row>
    <row r="182" spans="5:5" ht="30" customHeight="1" x14ac:dyDescent="0.2">
      <c r="E182" s="32"/>
    </row>
    <row r="183" spans="5:5" ht="30" customHeight="1" x14ac:dyDescent="0.2">
      <c r="E183" s="32"/>
    </row>
    <row r="184" spans="5:5" ht="30" customHeight="1" x14ac:dyDescent="0.2">
      <c r="E184" s="32"/>
    </row>
    <row r="185" spans="5:5" ht="30" customHeight="1" x14ac:dyDescent="0.2">
      <c r="E185" s="32"/>
    </row>
    <row r="186" spans="5:5" ht="30" customHeight="1" x14ac:dyDescent="0.2">
      <c r="E186" s="32"/>
    </row>
    <row r="187" spans="5:5" ht="30" customHeight="1" x14ac:dyDescent="0.2">
      <c r="E187" s="32"/>
    </row>
    <row r="188" spans="5:5" ht="30" customHeight="1" x14ac:dyDescent="0.2">
      <c r="E188" s="32"/>
    </row>
    <row r="189" spans="5:5" ht="30" customHeight="1" x14ac:dyDescent="0.2">
      <c r="E189" s="32"/>
    </row>
    <row r="190" spans="5:5" ht="30" customHeight="1" x14ac:dyDescent="0.2">
      <c r="E190" s="32"/>
    </row>
    <row r="191" spans="5:5" ht="30" customHeight="1" x14ac:dyDescent="0.2">
      <c r="E191" s="32"/>
    </row>
    <row r="192" spans="5:5" ht="30" customHeight="1" x14ac:dyDescent="0.2">
      <c r="E192" s="32"/>
    </row>
    <row r="193" spans="5:5" ht="30" customHeight="1" x14ac:dyDescent="0.2">
      <c r="E193" s="32"/>
    </row>
    <row r="194" spans="5:5" ht="30" customHeight="1" x14ac:dyDescent="0.2">
      <c r="E194" s="32"/>
    </row>
    <row r="195" spans="5:5" ht="30" customHeight="1" x14ac:dyDescent="0.2">
      <c r="E195" s="32"/>
    </row>
    <row r="196" spans="5:5" ht="30" customHeight="1" x14ac:dyDescent="0.2">
      <c r="E196" s="32"/>
    </row>
    <row r="197" spans="5:5" ht="30" customHeight="1" x14ac:dyDescent="0.2">
      <c r="E197" s="32"/>
    </row>
    <row r="198" spans="5:5" ht="30" customHeight="1" x14ac:dyDescent="0.2">
      <c r="E198" s="32"/>
    </row>
    <row r="199" spans="5:5" ht="30" customHeight="1" x14ac:dyDescent="0.2">
      <c r="E199" s="32"/>
    </row>
    <row r="200" spans="5:5" ht="30" customHeight="1" x14ac:dyDescent="0.2">
      <c r="E200" s="32"/>
    </row>
    <row r="201" spans="5:5" ht="30" customHeight="1" x14ac:dyDescent="0.2">
      <c r="E201" s="32"/>
    </row>
    <row r="202" spans="5:5" ht="30" customHeight="1" x14ac:dyDescent="0.2">
      <c r="E202" s="32"/>
    </row>
    <row r="203" spans="5:5" ht="30" customHeight="1" x14ac:dyDescent="0.2">
      <c r="E203" s="32"/>
    </row>
    <row r="204" spans="5:5" ht="30" customHeight="1" x14ac:dyDescent="0.2">
      <c r="E204" s="32"/>
    </row>
    <row r="205" spans="5:5" ht="30" customHeight="1" x14ac:dyDescent="0.2">
      <c r="E205" s="32"/>
    </row>
    <row r="206" spans="5:5" ht="30" customHeight="1" x14ac:dyDescent="0.2">
      <c r="E206" s="32"/>
    </row>
    <row r="207" spans="5:5" ht="30" customHeight="1" x14ac:dyDescent="0.2">
      <c r="E207" s="32"/>
    </row>
    <row r="208" spans="5:5" ht="30" customHeight="1" x14ac:dyDescent="0.2">
      <c r="E208" s="32"/>
    </row>
    <row r="209" spans="5:5" ht="30" customHeight="1" x14ac:dyDescent="0.2">
      <c r="E209" s="32"/>
    </row>
    <row r="210" spans="5:5" ht="30" customHeight="1" x14ac:dyDescent="0.2">
      <c r="E210" s="32"/>
    </row>
    <row r="211" spans="5:5" ht="30" customHeight="1" x14ac:dyDescent="0.2">
      <c r="E211" s="32"/>
    </row>
    <row r="212" spans="5:5" ht="30" customHeight="1" x14ac:dyDescent="0.2">
      <c r="E212" s="32"/>
    </row>
    <row r="213" spans="5:5" ht="30" customHeight="1" x14ac:dyDescent="0.2">
      <c r="E213" s="32"/>
    </row>
    <row r="214" spans="5:5" ht="30" customHeight="1" x14ac:dyDescent="0.2">
      <c r="E214" s="32"/>
    </row>
    <row r="215" spans="5:5" ht="30" customHeight="1" x14ac:dyDescent="0.2">
      <c r="E215" s="32"/>
    </row>
    <row r="216" spans="5:5" ht="30" customHeight="1" x14ac:dyDescent="0.2">
      <c r="E216" s="32"/>
    </row>
    <row r="217" spans="5:5" ht="30" customHeight="1" x14ac:dyDescent="0.2">
      <c r="E217" s="32"/>
    </row>
    <row r="218" spans="5:5" ht="30" customHeight="1" x14ac:dyDescent="0.2">
      <c r="E218" s="32"/>
    </row>
    <row r="219" spans="5:5" ht="30" customHeight="1" x14ac:dyDescent="0.2">
      <c r="E219" s="32"/>
    </row>
    <row r="220" spans="5:5" ht="30" customHeight="1" x14ac:dyDescent="0.2">
      <c r="E220" s="32"/>
    </row>
    <row r="221" spans="5:5" ht="30" customHeight="1" x14ac:dyDescent="0.2">
      <c r="E221" s="32"/>
    </row>
    <row r="222" spans="5:5" ht="30" customHeight="1" x14ac:dyDescent="0.2">
      <c r="E222" s="32"/>
    </row>
    <row r="223" spans="5:5" ht="30" customHeight="1" x14ac:dyDescent="0.2">
      <c r="E223" s="32"/>
    </row>
    <row r="224" spans="5:5" ht="30" customHeight="1" x14ac:dyDescent="0.2">
      <c r="E224" s="32"/>
    </row>
    <row r="225" spans="5:5" ht="30" customHeight="1" x14ac:dyDescent="0.2">
      <c r="E225" s="32"/>
    </row>
    <row r="226" spans="5:5" ht="30" customHeight="1" x14ac:dyDescent="0.2">
      <c r="E226" s="32"/>
    </row>
    <row r="227" spans="5:5" ht="30" customHeight="1" x14ac:dyDescent="0.2">
      <c r="E227" s="32"/>
    </row>
    <row r="228" spans="5:5" ht="30" customHeight="1" x14ac:dyDescent="0.2">
      <c r="E228" s="32"/>
    </row>
    <row r="229" spans="5:5" ht="30" customHeight="1" x14ac:dyDescent="0.2">
      <c r="E229" s="32"/>
    </row>
    <row r="230" spans="5:5" ht="30" customHeight="1" x14ac:dyDescent="0.2">
      <c r="E230" s="32"/>
    </row>
    <row r="231" spans="5:5" ht="30" customHeight="1" x14ac:dyDescent="0.2">
      <c r="E231" s="32"/>
    </row>
    <row r="232" spans="5:5" ht="30" customHeight="1" x14ac:dyDescent="0.2">
      <c r="E232" s="32"/>
    </row>
    <row r="233" spans="5:5" ht="30" customHeight="1" x14ac:dyDescent="0.2">
      <c r="E233" s="32"/>
    </row>
    <row r="234" spans="5:5" ht="30" customHeight="1" x14ac:dyDescent="0.2">
      <c r="E234" s="32"/>
    </row>
    <row r="235" spans="5:5" ht="30" customHeight="1" x14ac:dyDescent="0.2">
      <c r="E235" s="32"/>
    </row>
    <row r="236" spans="5:5" ht="30" customHeight="1" x14ac:dyDescent="0.2">
      <c r="E236" s="32"/>
    </row>
    <row r="237" spans="5:5" ht="30" customHeight="1" x14ac:dyDescent="0.2">
      <c r="E237" s="32"/>
    </row>
    <row r="238" spans="5:5" ht="30" customHeight="1" x14ac:dyDescent="0.2">
      <c r="E238" s="32"/>
    </row>
    <row r="239" spans="5:5" ht="30" customHeight="1" x14ac:dyDescent="0.2">
      <c r="E239" s="32"/>
    </row>
    <row r="240" spans="5:5" ht="30" customHeight="1" x14ac:dyDescent="0.2">
      <c r="E240" s="32"/>
    </row>
    <row r="241" spans="5:5" ht="30" customHeight="1" x14ac:dyDescent="0.2">
      <c r="E241" s="32"/>
    </row>
    <row r="242" spans="5:5" ht="30" customHeight="1" x14ac:dyDescent="0.2">
      <c r="E242" s="32"/>
    </row>
    <row r="243" spans="5:5" ht="30" customHeight="1" x14ac:dyDescent="0.2">
      <c r="E243" s="32"/>
    </row>
    <row r="244" spans="5:5" ht="30" customHeight="1" x14ac:dyDescent="0.2">
      <c r="E244" s="32"/>
    </row>
    <row r="245" spans="5:5" ht="30" customHeight="1" x14ac:dyDescent="0.2">
      <c r="E245" s="32"/>
    </row>
    <row r="246" spans="5:5" ht="30" customHeight="1" x14ac:dyDescent="0.2">
      <c r="E246" s="32"/>
    </row>
    <row r="247" spans="5:5" ht="30" customHeight="1" x14ac:dyDescent="0.2">
      <c r="E247" s="32"/>
    </row>
    <row r="248" spans="5:5" ht="30" customHeight="1" x14ac:dyDescent="0.2">
      <c r="E248" s="32"/>
    </row>
    <row r="249" spans="5:5" ht="30" customHeight="1" x14ac:dyDescent="0.2">
      <c r="E249" s="32"/>
    </row>
    <row r="250" spans="5:5" ht="30" customHeight="1" x14ac:dyDescent="0.2">
      <c r="E250" s="32"/>
    </row>
    <row r="251" spans="5:5" ht="30" customHeight="1" x14ac:dyDescent="0.2">
      <c r="E251" s="32"/>
    </row>
    <row r="252" spans="5:5" ht="30" customHeight="1" x14ac:dyDescent="0.2">
      <c r="E252" s="32"/>
    </row>
    <row r="253" spans="5:5" ht="30" customHeight="1" x14ac:dyDescent="0.2">
      <c r="E253" s="32"/>
    </row>
    <row r="254" spans="5:5" ht="30" customHeight="1" x14ac:dyDescent="0.2">
      <c r="E254" s="32"/>
    </row>
    <row r="255" spans="5:5" ht="30" customHeight="1" x14ac:dyDescent="0.2">
      <c r="E255" s="32"/>
    </row>
    <row r="256" spans="5:5" ht="30" customHeight="1" x14ac:dyDescent="0.2">
      <c r="E256" s="32"/>
    </row>
    <row r="257" spans="5:5" ht="30" customHeight="1" x14ac:dyDescent="0.2">
      <c r="E257" s="32"/>
    </row>
    <row r="258" spans="5:5" ht="30" customHeight="1" x14ac:dyDescent="0.2">
      <c r="E258" s="32"/>
    </row>
    <row r="259" spans="5:5" ht="30" customHeight="1" x14ac:dyDescent="0.2">
      <c r="E259" s="32"/>
    </row>
    <row r="260" spans="5:5" ht="30" customHeight="1" x14ac:dyDescent="0.2">
      <c r="E260" s="32"/>
    </row>
    <row r="261" spans="5:5" ht="30" customHeight="1" x14ac:dyDescent="0.2">
      <c r="E261" s="32"/>
    </row>
    <row r="262" spans="5:5" ht="30" customHeight="1" x14ac:dyDescent="0.2">
      <c r="E262" s="32"/>
    </row>
    <row r="263" spans="5:5" ht="30" customHeight="1" x14ac:dyDescent="0.2">
      <c r="E263" s="32"/>
    </row>
    <row r="264" spans="5:5" ht="30" customHeight="1" x14ac:dyDescent="0.2">
      <c r="E264" s="32"/>
    </row>
    <row r="265" spans="5:5" ht="30" customHeight="1" x14ac:dyDescent="0.2">
      <c r="E265" s="32"/>
    </row>
    <row r="266" spans="5:5" ht="30" customHeight="1" x14ac:dyDescent="0.2">
      <c r="E266" s="32"/>
    </row>
    <row r="267" spans="5:5" ht="30" customHeight="1" x14ac:dyDescent="0.2">
      <c r="E267" s="32"/>
    </row>
    <row r="268" spans="5:5" ht="30" customHeight="1" x14ac:dyDescent="0.2">
      <c r="E268" s="32"/>
    </row>
    <row r="269" spans="5:5" ht="30" customHeight="1" x14ac:dyDescent="0.2">
      <c r="E269" s="32"/>
    </row>
    <row r="270" spans="5:5" ht="30" customHeight="1" x14ac:dyDescent="0.2">
      <c r="E270" s="32"/>
    </row>
    <row r="271" spans="5:5" ht="30" customHeight="1" x14ac:dyDescent="0.2">
      <c r="E271" s="32"/>
    </row>
    <row r="272" spans="5:5" ht="30" customHeight="1" x14ac:dyDescent="0.2">
      <c r="E272" s="32"/>
    </row>
    <row r="273" spans="5:5" ht="30" customHeight="1" x14ac:dyDescent="0.2">
      <c r="E273" s="32"/>
    </row>
    <row r="274" spans="5:5" ht="30" customHeight="1" x14ac:dyDescent="0.2">
      <c r="E274" s="32"/>
    </row>
    <row r="275" spans="5:5" ht="30" customHeight="1" x14ac:dyDescent="0.2">
      <c r="E275" s="32"/>
    </row>
    <row r="276" spans="5:5" ht="30" customHeight="1" x14ac:dyDescent="0.2">
      <c r="E276" s="32"/>
    </row>
    <row r="277" spans="5:5" ht="30" customHeight="1" x14ac:dyDescent="0.2">
      <c r="E277" s="32"/>
    </row>
    <row r="278" spans="5:5" ht="30" customHeight="1" x14ac:dyDescent="0.2">
      <c r="E278" s="32"/>
    </row>
    <row r="279" spans="5:5" ht="30" customHeight="1" x14ac:dyDescent="0.2">
      <c r="E279" s="32"/>
    </row>
    <row r="280" spans="5:5" ht="30" customHeight="1" x14ac:dyDescent="0.2">
      <c r="E280" s="32"/>
    </row>
    <row r="281" spans="5:5" ht="30" customHeight="1" x14ac:dyDescent="0.2">
      <c r="E281" s="32"/>
    </row>
    <row r="282" spans="5:5" ht="30" customHeight="1" x14ac:dyDescent="0.2">
      <c r="E282" s="32"/>
    </row>
    <row r="283" spans="5:5" ht="30" customHeight="1" x14ac:dyDescent="0.2">
      <c r="E283" s="32"/>
    </row>
    <row r="284" spans="5:5" ht="30" customHeight="1" x14ac:dyDescent="0.2">
      <c r="E284" s="32"/>
    </row>
    <row r="285" spans="5:5" ht="30" customHeight="1" x14ac:dyDescent="0.2">
      <c r="E285" s="32"/>
    </row>
    <row r="286" spans="5:5" ht="30" customHeight="1" x14ac:dyDescent="0.2">
      <c r="E286" s="32"/>
    </row>
    <row r="287" spans="5:5" ht="30" customHeight="1" x14ac:dyDescent="0.2">
      <c r="E287" s="32"/>
    </row>
    <row r="288" spans="5:5" ht="30" customHeight="1" x14ac:dyDescent="0.2">
      <c r="E288" s="32"/>
    </row>
    <row r="289" spans="5:5" ht="30" customHeight="1" x14ac:dyDescent="0.2">
      <c r="E289" s="32"/>
    </row>
    <row r="290" spans="5:5" ht="30" customHeight="1" x14ac:dyDescent="0.2">
      <c r="E290" s="32"/>
    </row>
    <row r="291" spans="5:5" ht="30" customHeight="1" x14ac:dyDescent="0.2">
      <c r="E291" s="32"/>
    </row>
    <row r="292" spans="5:5" ht="30" customHeight="1" x14ac:dyDescent="0.2">
      <c r="E292" s="32"/>
    </row>
    <row r="293" spans="5:5" ht="30" customHeight="1" x14ac:dyDescent="0.2">
      <c r="E293" s="32"/>
    </row>
    <row r="294" spans="5:5" ht="30" customHeight="1" x14ac:dyDescent="0.2">
      <c r="E294" s="32"/>
    </row>
    <row r="295" spans="5:5" ht="30" customHeight="1" x14ac:dyDescent="0.2">
      <c r="E295" s="32"/>
    </row>
    <row r="296" spans="5:5" ht="30" customHeight="1" x14ac:dyDescent="0.2">
      <c r="E296" s="32"/>
    </row>
    <row r="297" spans="5:5" ht="30" customHeight="1" x14ac:dyDescent="0.2">
      <c r="E297" s="32"/>
    </row>
    <row r="298" spans="5:5" ht="30" customHeight="1" x14ac:dyDescent="0.2">
      <c r="E298" s="32"/>
    </row>
    <row r="299" spans="5:5" ht="30" customHeight="1" x14ac:dyDescent="0.2">
      <c r="E299" s="32"/>
    </row>
    <row r="300" spans="5:5" ht="30" customHeight="1" x14ac:dyDescent="0.2">
      <c r="E300" s="32"/>
    </row>
    <row r="301" spans="5:5" ht="30" customHeight="1" x14ac:dyDescent="0.2">
      <c r="E301" s="32"/>
    </row>
    <row r="302" spans="5:5" ht="30" customHeight="1" x14ac:dyDescent="0.2">
      <c r="E302" s="32"/>
    </row>
    <row r="303" spans="5:5" ht="30" customHeight="1" x14ac:dyDescent="0.2">
      <c r="E303" s="32"/>
    </row>
    <row r="304" spans="5:5" ht="30" customHeight="1" x14ac:dyDescent="0.2">
      <c r="E304" s="32"/>
    </row>
    <row r="305" spans="5:5" ht="30" customHeight="1" x14ac:dyDescent="0.2">
      <c r="E305" s="32"/>
    </row>
    <row r="306" spans="5:5" ht="30" customHeight="1" x14ac:dyDescent="0.2">
      <c r="E306" s="32"/>
    </row>
    <row r="307" spans="5:5" ht="30" customHeight="1" x14ac:dyDescent="0.2">
      <c r="E307" s="32"/>
    </row>
    <row r="308" spans="5:5" ht="30" customHeight="1" x14ac:dyDescent="0.2">
      <c r="E308" s="32"/>
    </row>
    <row r="309" spans="5:5" ht="30" customHeight="1" x14ac:dyDescent="0.2">
      <c r="E309" s="32"/>
    </row>
    <row r="310" spans="5:5" ht="30" customHeight="1" x14ac:dyDescent="0.2">
      <c r="E310" s="32"/>
    </row>
    <row r="311" spans="5:5" ht="30" customHeight="1" x14ac:dyDescent="0.2">
      <c r="E311" s="32"/>
    </row>
    <row r="312" spans="5:5" ht="30" customHeight="1" x14ac:dyDescent="0.2">
      <c r="E312" s="32"/>
    </row>
    <row r="313" spans="5:5" ht="30" customHeight="1" x14ac:dyDescent="0.2">
      <c r="E313" s="32"/>
    </row>
    <row r="314" spans="5:5" ht="30" customHeight="1" x14ac:dyDescent="0.2">
      <c r="E314" s="32"/>
    </row>
    <row r="315" spans="5:5" ht="30" customHeight="1" x14ac:dyDescent="0.2">
      <c r="E315" s="32"/>
    </row>
    <row r="316" spans="5:5" ht="30" customHeight="1" x14ac:dyDescent="0.2">
      <c r="E316" s="32"/>
    </row>
    <row r="317" spans="5:5" ht="30" customHeight="1" x14ac:dyDescent="0.2">
      <c r="E317" s="32"/>
    </row>
    <row r="318" spans="5:5" ht="30" customHeight="1" x14ac:dyDescent="0.2">
      <c r="E318" s="32"/>
    </row>
    <row r="319" spans="5:5" ht="30" customHeight="1" x14ac:dyDescent="0.2">
      <c r="E319" s="32"/>
    </row>
    <row r="320" spans="5:5" ht="30" customHeight="1" x14ac:dyDescent="0.2">
      <c r="E320" s="32"/>
    </row>
    <row r="321" spans="5:5" ht="30" customHeight="1" x14ac:dyDescent="0.2">
      <c r="E321" s="32"/>
    </row>
    <row r="322" spans="5:5" ht="30" customHeight="1" x14ac:dyDescent="0.2">
      <c r="E322" s="32"/>
    </row>
    <row r="323" spans="5:5" ht="30" customHeight="1" x14ac:dyDescent="0.2">
      <c r="E323" s="32"/>
    </row>
    <row r="324" spans="5:5" ht="30" customHeight="1" x14ac:dyDescent="0.2">
      <c r="E324" s="32"/>
    </row>
    <row r="325" spans="5:5" ht="30" customHeight="1" x14ac:dyDescent="0.2">
      <c r="E325" s="32"/>
    </row>
    <row r="326" spans="5:5" ht="30" customHeight="1" x14ac:dyDescent="0.2">
      <c r="E326" s="32"/>
    </row>
    <row r="327" spans="5:5" ht="30" customHeight="1" x14ac:dyDescent="0.2">
      <c r="E327" s="32"/>
    </row>
    <row r="328" spans="5:5" ht="30" customHeight="1" x14ac:dyDescent="0.2">
      <c r="E328" s="32"/>
    </row>
    <row r="329" spans="5:5" ht="30" customHeight="1" x14ac:dyDescent="0.2">
      <c r="E329" s="32"/>
    </row>
    <row r="330" spans="5:5" ht="30" customHeight="1" x14ac:dyDescent="0.2">
      <c r="E330" s="32"/>
    </row>
    <row r="331" spans="5:5" ht="30" customHeight="1" x14ac:dyDescent="0.2">
      <c r="E331" s="32"/>
    </row>
    <row r="332" spans="5:5" ht="30" customHeight="1" x14ac:dyDescent="0.2">
      <c r="E332" s="32"/>
    </row>
    <row r="333" spans="5:5" ht="30" customHeight="1" x14ac:dyDescent="0.2">
      <c r="E333" s="32"/>
    </row>
    <row r="334" spans="5:5" ht="30" customHeight="1" x14ac:dyDescent="0.2">
      <c r="E334" s="32"/>
    </row>
    <row r="335" spans="5:5" ht="30" customHeight="1" x14ac:dyDescent="0.2">
      <c r="E335" s="32"/>
    </row>
    <row r="336" spans="5:5" ht="30" customHeight="1" x14ac:dyDescent="0.2">
      <c r="E336" s="32"/>
    </row>
    <row r="337" spans="5:5" ht="30" customHeight="1" x14ac:dyDescent="0.2">
      <c r="E337" s="32"/>
    </row>
    <row r="338" spans="5:5" ht="30" customHeight="1" x14ac:dyDescent="0.2">
      <c r="E338" s="32"/>
    </row>
    <row r="339" spans="5:5" ht="30" customHeight="1" x14ac:dyDescent="0.2">
      <c r="E339" s="32"/>
    </row>
    <row r="340" spans="5:5" ht="30" customHeight="1" x14ac:dyDescent="0.2">
      <c r="E340" s="32"/>
    </row>
    <row r="341" spans="5:5" ht="30" customHeight="1" x14ac:dyDescent="0.2">
      <c r="E341" s="32"/>
    </row>
    <row r="342" spans="5:5" ht="30" customHeight="1" x14ac:dyDescent="0.2">
      <c r="E342" s="32"/>
    </row>
    <row r="343" spans="5:5" ht="30" customHeight="1" x14ac:dyDescent="0.2">
      <c r="E343" s="32"/>
    </row>
    <row r="344" spans="5:5" ht="30" customHeight="1" x14ac:dyDescent="0.2">
      <c r="E344" s="32"/>
    </row>
    <row r="345" spans="5:5" ht="30" customHeight="1" x14ac:dyDescent="0.2">
      <c r="E345" s="32"/>
    </row>
    <row r="346" spans="5:5" ht="30" customHeight="1" x14ac:dyDescent="0.2">
      <c r="E346" s="32"/>
    </row>
    <row r="347" spans="5:5" ht="30" customHeight="1" x14ac:dyDescent="0.2">
      <c r="E347" s="32"/>
    </row>
    <row r="348" spans="5:5" ht="30" customHeight="1" x14ac:dyDescent="0.2">
      <c r="E348" s="32"/>
    </row>
    <row r="349" spans="5:5" ht="30" customHeight="1" x14ac:dyDescent="0.2">
      <c r="E349" s="32"/>
    </row>
    <row r="350" spans="5:5" ht="30" customHeight="1" x14ac:dyDescent="0.2">
      <c r="E350" s="32"/>
    </row>
    <row r="351" spans="5:5" ht="30" customHeight="1" x14ac:dyDescent="0.2">
      <c r="E351" s="32"/>
    </row>
    <row r="352" spans="5:5" ht="30" customHeight="1" x14ac:dyDescent="0.2">
      <c r="E352" s="32"/>
    </row>
    <row r="353" spans="5:5" ht="30" customHeight="1" x14ac:dyDescent="0.2">
      <c r="E353" s="32"/>
    </row>
    <row r="354" spans="5:5" ht="30" customHeight="1" x14ac:dyDescent="0.2">
      <c r="E354" s="32"/>
    </row>
    <row r="355" spans="5:5" ht="30" customHeight="1" x14ac:dyDescent="0.2">
      <c r="E355" s="32"/>
    </row>
    <row r="356" spans="5:5" ht="30" customHeight="1" x14ac:dyDescent="0.2">
      <c r="E356" s="32"/>
    </row>
    <row r="357" spans="5:5" ht="30" customHeight="1" x14ac:dyDescent="0.2">
      <c r="E357" s="32"/>
    </row>
    <row r="358" spans="5:5" ht="30" customHeight="1" x14ac:dyDescent="0.2">
      <c r="E358" s="32"/>
    </row>
    <row r="359" spans="5:5" ht="30" customHeight="1" x14ac:dyDescent="0.2">
      <c r="E359" s="32"/>
    </row>
    <row r="360" spans="5:5" ht="30" customHeight="1" x14ac:dyDescent="0.2">
      <c r="E360" s="32"/>
    </row>
    <row r="361" spans="5:5" ht="30" customHeight="1" x14ac:dyDescent="0.2">
      <c r="E361" s="32"/>
    </row>
    <row r="362" spans="5:5" ht="30" customHeight="1" x14ac:dyDescent="0.2">
      <c r="E362" s="32"/>
    </row>
    <row r="363" spans="5:5" ht="30" customHeight="1" x14ac:dyDescent="0.2">
      <c r="E363" s="32"/>
    </row>
    <row r="364" spans="5:5" ht="30" customHeight="1" x14ac:dyDescent="0.2">
      <c r="E364" s="32"/>
    </row>
    <row r="365" spans="5:5" ht="30" customHeight="1" x14ac:dyDescent="0.2">
      <c r="E365" s="32"/>
    </row>
    <row r="366" spans="5:5" ht="30" customHeight="1" x14ac:dyDescent="0.2">
      <c r="E366" s="32"/>
    </row>
    <row r="367" spans="5:5" ht="30" customHeight="1" x14ac:dyDescent="0.2">
      <c r="E367" s="32"/>
    </row>
    <row r="368" spans="5:5" ht="30" customHeight="1" x14ac:dyDescent="0.2">
      <c r="E368" s="32"/>
    </row>
    <row r="369" spans="5:5" ht="30" customHeight="1" x14ac:dyDescent="0.2">
      <c r="E369" s="32"/>
    </row>
    <row r="370" spans="5:5" ht="30" customHeight="1" x14ac:dyDescent="0.2">
      <c r="E370" s="32"/>
    </row>
    <row r="371" spans="5:5" ht="30" customHeight="1" x14ac:dyDescent="0.2">
      <c r="E371" s="32"/>
    </row>
    <row r="372" spans="5:5" ht="30" customHeight="1" x14ac:dyDescent="0.2">
      <c r="E372" s="32"/>
    </row>
    <row r="373" spans="5:5" ht="30" customHeight="1" x14ac:dyDescent="0.2">
      <c r="E373" s="32"/>
    </row>
    <row r="374" spans="5:5" ht="30" customHeight="1" x14ac:dyDescent="0.2">
      <c r="E374" s="32"/>
    </row>
    <row r="375" spans="5:5" ht="30" customHeight="1" x14ac:dyDescent="0.2">
      <c r="E375" s="32"/>
    </row>
    <row r="376" spans="5:5" ht="30" customHeight="1" x14ac:dyDescent="0.2">
      <c r="E376" s="32"/>
    </row>
    <row r="377" spans="5:5" ht="30" customHeight="1" x14ac:dyDescent="0.2">
      <c r="E377" s="32"/>
    </row>
    <row r="378" spans="5:5" ht="30" customHeight="1" x14ac:dyDescent="0.2">
      <c r="E378" s="32"/>
    </row>
    <row r="379" spans="5:5" ht="30" customHeight="1" x14ac:dyDescent="0.2">
      <c r="E379" s="32"/>
    </row>
    <row r="380" spans="5:5" ht="30" customHeight="1" x14ac:dyDescent="0.2">
      <c r="E380" s="32"/>
    </row>
    <row r="381" spans="5:5" ht="30" customHeight="1" x14ac:dyDescent="0.2">
      <c r="E381" s="32"/>
    </row>
    <row r="382" spans="5:5" ht="30" customHeight="1" x14ac:dyDescent="0.2">
      <c r="E382" s="32"/>
    </row>
    <row r="383" spans="5:5" ht="30" customHeight="1" x14ac:dyDescent="0.2">
      <c r="E383" s="32"/>
    </row>
    <row r="384" spans="5:5" ht="30" customHeight="1" x14ac:dyDescent="0.2">
      <c r="E384" s="32"/>
    </row>
    <row r="385" spans="5:5" ht="30" customHeight="1" x14ac:dyDescent="0.2">
      <c r="E385" s="32"/>
    </row>
    <row r="386" spans="5:5" ht="30" customHeight="1" x14ac:dyDescent="0.2">
      <c r="E386" s="32"/>
    </row>
    <row r="387" spans="5:5" ht="30" customHeight="1" x14ac:dyDescent="0.2">
      <c r="E387" s="32"/>
    </row>
    <row r="388" spans="5:5" ht="30" customHeight="1" x14ac:dyDescent="0.2">
      <c r="E388" s="32"/>
    </row>
    <row r="389" spans="5:5" ht="30" customHeight="1" x14ac:dyDescent="0.2">
      <c r="E389" s="32"/>
    </row>
    <row r="390" spans="5:5" ht="30" customHeight="1" x14ac:dyDescent="0.2">
      <c r="E390" s="32"/>
    </row>
    <row r="391" spans="5:5" ht="30" customHeight="1" x14ac:dyDescent="0.2">
      <c r="E391" s="32"/>
    </row>
    <row r="392" spans="5:5" ht="30" customHeight="1" x14ac:dyDescent="0.2">
      <c r="E392" s="32"/>
    </row>
    <row r="393" spans="5:5" ht="30" customHeight="1" x14ac:dyDescent="0.2">
      <c r="E393" s="32"/>
    </row>
    <row r="394" spans="5:5" ht="30" customHeight="1" x14ac:dyDescent="0.2">
      <c r="E394" s="32"/>
    </row>
    <row r="395" spans="5:5" ht="30" customHeight="1" x14ac:dyDescent="0.2">
      <c r="E395" s="32"/>
    </row>
    <row r="396" spans="5:5" ht="30" customHeight="1" x14ac:dyDescent="0.2">
      <c r="E396" s="32"/>
    </row>
    <row r="397" spans="5:5" ht="30" customHeight="1" x14ac:dyDescent="0.2">
      <c r="E397" s="32"/>
    </row>
    <row r="398" spans="5:5" ht="30" customHeight="1" x14ac:dyDescent="0.2">
      <c r="E398" s="32"/>
    </row>
    <row r="399" spans="5:5" ht="30" customHeight="1" x14ac:dyDescent="0.2">
      <c r="E399" s="32"/>
    </row>
    <row r="400" spans="5:5" ht="30" customHeight="1" x14ac:dyDescent="0.2">
      <c r="E400" s="32"/>
    </row>
    <row r="401" spans="5:5" ht="30" customHeight="1" x14ac:dyDescent="0.2">
      <c r="E401" s="32"/>
    </row>
    <row r="402" spans="5:5" ht="30" customHeight="1" x14ac:dyDescent="0.2">
      <c r="E402" s="32"/>
    </row>
    <row r="403" spans="5:5" ht="30" customHeight="1" x14ac:dyDescent="0.2">
      <c r="E403" s="32"/>
    </row>
    <row r="404" spans="5:5" ht="30" customHeight="1" x14ac:dyDescent="0.2">
      <c r="E404" s="32"/>
    </row>
    <row r="405" spans="5:5" ht="30" customHeight="1" x14ac:dyDescent="0.2">
      <c r="E405" s="32"/>
    </row>
    <row r="406" spans="5:5" ht="30" customHeight="1" x14ac:dyDescent="0.2">
      <c r="E406" s="32"/>
    </row>
    <row r="407" spans="5:5" ht="30" customHeight="1" x14ac:dyDescent="0.2">
      <c r="E407" s="32"/>
    </row>
    <row r="408" spans="5:5" ht="30" customHeight="1" x14ac:dyDescent="0.2">
      <c r="E408" s="32"/>
    </row>
    <row r="409" spans="5:5" ht="30" customHeight="1" x14ac:dyDescent="0.2">
      <c r="E409" s="32"/>
    </row>
    <row r="410" spans="5:5" ht="30" customHeight="1" x14ac:dyDescent="0.2">
      <c r="E410" s="32"/>
    </row>
    <row r="411" spans="5:5" ht="30" customHeight="1" x14ac:dyDescent="0.2">
      <c r="E411" s="32"/>
    </row>
    <row r="412" spans="5:5" ht="30" customHeight="1" x14ac:dyDescent="0.2">
      <c r="E412" s="32"/>
    </row>
    <row r="413" spans="5:5" ht="30" customHeight="1" x14ac:dyDescent="0.2">
      <c r="E413" s="32"/>
    </row>
    <row r="414" spans="5:5" ht="30" customHeight="1" x14ac:dyDescent="0.2">
      <c r="E414" s="32"/>
    </row>
    <row r="415" spans="5:5" ht="30" customHeight="1" x14ac:dyDescent="0.2">
      <c r="E415" s="32"/>
    </row>
    <row r="416" spans="5:5" ht="30" customHeight="1" x14ac:dyDescent="0.2">
      <c r="E416" s="32"/>
    </row>
    <row r="417" spans="5:5" ht="30" customHeight="1" x14ac:dyDescent="0.2">
      <c r="E417" s="32"/>
    </row>
    <row r="418" spans="5:5" ht="30" customHeight="1" x14ac:dyDescent="0.2">
      <c r="E418" s="32"/>
    </row>
    <row r="419" spans="5:5" ht="30" customHeight="1" x14ac:dyDescent="0.2">
      <c r="E419" s="32"/>
    </row>
    <row r="420" spans="5:5" ht="30" customHeight="1" x14ac:dyDescent="0.2">
      <c r="E420" s="32"/>
    </row>
    <row r="421" spans="5:5" ht="30" customHeight="1" x14ac:dyDescent="0.2">
      <c r="E421" s="32"/>
    </row>
    <row r="422" spans="5:5" ht="30" customHeight="1" x14ac:dyDescent="0.2">
      <c r="E422" s="32"/>
    </row>
    <row r="423" spans="5:5" ht="30" customHeight="1" x14ac:dyDescent="0.2">
      <c r="E423" s="32"/>
    </row>
    <row r="424" spans="5:5" ht="30" customHeight="1" x14ac:dyDescent="0.2">
      <c r="E424" s="32"/>
    </row>
    <row r="425" spans="5:5" ht="30" customHeight="1" x14ac:dyDescent="0.2">
      <c r="E425" s="32"/>
    </row>
    <row r="426" spans="5:5" ht="30" customHeight="1" x14ac:dyDescent="0.2">
      <c r="E426" s="32"/>
    </row>
    <row r="427" spans="5:5" ht="30" customHeight="1" x14ac:dyDescent="0.2">
      <c r="E427" s="32"/>
    </row>
    <row r="428" spans="5:5" ht="30" customHeight="1" x14ac:dyDescent="0.2">
      <c r="E428" s="32"/>
    </row>
    <row r="429" spans="5:5" ht="30" customHeight="1" x14ac:dyDescent="0.2">
      <c r="E429" s="32"/>
    </row>
    <row r="430" spans="5:5" ht="30" customHeight="1" x14ac:dyDescent="0.2">
      <c r="E430" s="32"/>
    </row>
    <row r="431" spans="5:5" ht="30" customHeight="1" x14ac:dyDescent="0.2">
      <c r="E431" s="32"/>
    </row>
    <row r="432" spans="5:5" ht="30" customHeight="1" x14ac:dyDescent="0.2">
      <c r="E432" s="32"/>
    </row>
    <row r="433" spans="5:5" ht="30" customHeight="1" x14ac:dyDescent="0.2">
      <c r="E433" s="32"/>
    </row>
    <row r="434" spans="5:5" ht="30" customHeight="1" x14ac:dyDescent="0.2">
      <c r="E434" s="32"/>
    </row>
    <row r="435" spans="5:5" ht="30" customHeight="1" x14ac:dyDescent="0.2">
      <c r="E435" s="32"/>
    </row>
    <row r="436" spans="5:5" ht="30" customHeight="1" x14ac:dyDescent="0.2">
      <c r="E436" s="32"/>
    </row>
    <row r="437" spans="5:5" ht="30" customHeight="1" x14ac:dyDescent="0.2">
      <c r="E437" s="32"/>
    </row>
    <row r="438" spans="5:5" ht="30" customHeight="1" x14ac:dyDescent="0.2">
      <c r="E438" s="32"/>
    </row>
    <row r="439" spans="5:5" ht="30" customHeight="1" x14ac:dyDescent="0.2">
      <c r="E439" s="32"/>
    </row>
    <row r="440" spans="5:5" ht="30" customHeight="1" x14ac:dyDescent="0.2">
      <c r="E440" s="32"/>
    </row>
    <row r="441" spans="5:5" ht="30" customHeight="1" x14ac:dyDescent="0.2">
      <c r="E441" s="32"/>
    </row>
    <row r="442" spans="5:5" ht="30" customHeight="1" x14ac:dyDescent="0.2">
      <c r="E442" s="32"/>
    </row>
    <row r="443" spans="5:5" ht="30" customHeight="1" x14ac:dyDescent="0.2">
      <c r="E443" s="32"/>
    </row>
    <row r="444" spans="5:5" ht="30" customHeight="1" x14ac:dyDescent="0.2">
      <c r="E444" s="32"/>
    </row>
    <row r="445" spans="5:5" ht="30" customHeight="1" x14ac:dyDescent="0.2">
      <c r="E445" s="32"/>
    </row>
    <row r="446" spans="5:5" ht="30" customHeight="1" x14ac:dyDescent="0.2">
      <c r="E446" s="32"/>
    </row>
    <row r="447" spans="5:5" ht="30" customHeight="1" x14ac:dyDescent="0.2">
      <c r="E447" s="32"/>
    </row>
    <row r="448" spans="5:5" ht="30" customHeight="1" x14ac:dyDescent="0.2">
      <c r="E448" s="32"/>
    </row>
    <row r="449" spans="5:5" ht="30" customHeight="1" x14ac:dyDescent="0.2">
      <c r="E449" s="32"/>
    </row>
    <row r="450" spans="5:5" ht="30" customHeight="1" x14ac:dyDescent="0.2">
      <c r="E450" s="32"/>
    </row>
    <row r="451" spans="5:5" ht="30" customHeight="1" x14ac:dyDescent="0.2">
      <c r="E451" s="32"/>
    </row>
    <row r="452" spans="5:5" ht="30" customHeight="1" x14ac:dyDescent="0.2">
      <c r="E452" s="32"/>
    </row>
    <row r="453" spans="5:5" ht="30" customHeight="1" x14ac:dyDescent="0.2">
      <c r="E453" s="32"/>
    </row>
    <row r="454" spans="5:5" ht="30" customHeight="1" x14ac:dyDescent="0.2">
      <c r="E454" s="32"/>
    </row>
    <row r="455" spans="5:5" ht="30" customHeight="1" x14ac:dyDescent="0.2">
      <c r="E455" s="32"/>
    </row>
    <row r="456" spans="5:5" ht="30" customHeight="1" x14ac:dyDescent="0.2">
      <c r="E456" s="32"/>
    </row>
    <row r="457" spans="5:5" ht="30" customHeight="1" x14ac:dyDescent="0.2">
      <c r="E457" s="32"/>
    </row>
    <row r="458" spans="5:5" ht="30" customHeight="1" x14ac:dyDescent="0.2">
      <c r="E458" s="32"/>
    </row>
    <row r="459" spans="5:5" ht="30" customHeight="1" x14ac:dyDescent="0.2">
      <c r="E459" s="32"/>
    </row>
    <row r="460" spans="5:5" ht="30" customHeight="1" x14ac:dyDescent="0.2">
      <c r="E460" s="32"/>
    </row>
    <row r="461" spans="5:5" ht="30" customHeight="1" x14ac:dyDescent="0.2">
      <c r="E461" s="32"/>
    </row>
    <row r="462" spans="5:5" ht="30" customHeight="1" x14ac:dyDescent="0.2">
      <c r="E462" s="32"/>
    </row>
    <row r="463" spans="5:5" ht="30" customHeight="1" x14ac:dyDescent="0.2">
      <c r="E463" s="32"/>
    </row>
    <row r="464" spans="5:5" ht="30" customHeight="1" x14ac:dyDescent="0.2">
      <c r="E464" s="32"/>
    </row>
    <row r="465" spans="5:5" ht="30" customHeight="1" x14ac:dyDescent="0.2">
      <c r="E465" s="32"/>
    </row>
    <row r="466" spans="5:5" ht="30" customHeight="1" x14ac:dyDescent="0.2">
      <c r="E466" s="32"/>
    </row>
    <row r="467" spans="5:5" ht="30" customHeight="1" x14ac:dyDescent="0.2">
      <c r="E467" s="32"/>
    </row>
    <row r="468" spans="5:5" ht="30" customHeight="1" x14ac:dyDescent="0.2">
      <c r="E468" s="32"/>
    </row>
    <row r="469" spans="5:5" ht="30" customHeight="1" x14ac:dyDescent="0.2">
      <c r="E469" s="32"/>
    </row>
    <row r="470" spans="5:5" ht="30" customHeight="1" x14ac:dyDescent="0.2">
      <c r="E470" s="32"/>
    </row>
    <row r="471" spans="5:5" ht="30" customHeight="1" x14ac:dyDescent="0.2">
      <c r="E471" s="32"/>
    </row>
    <row r="472" spans="5:5" ht="30" customHeight="1" x14ac:dyDescent="0.2">
      <c r="E472" s="32"/>
    </row>
    <row r="473" spans="5:5" ht="30" customHeight="1" x14ac:dyDescent="0.2">
      <c r="E473" s="32"/>
    </row>
    <row r="474" spans="5:5" ht="30" customHeight="1" x14ac:dyDescent="0.2">
      <c r="E474" s="32"/>
    </row>
    <row r="475" spans="5:5" ht="30" customHeight="1" x14ac:dyDescent="0.2">
      <c r="E475" s="32"/>
    </row>
    <row r="476" spans="5:5" ht="30" customHeight="1" x14ac:dyDescent="0.2">
      <c r="E476" s="32"/>
    </row>
    <row r="477" spans="5:5" ht="30" customHeight="1" x14ac:dyDescent="0.2">
      <c r="E477" s="32"/>
    </row>
    <row r="478" spans="5:5" ht="30" customHeight="1" x14ac:dyDescent="0.2">
      <c r="E478" s="32"/>
    </row>
    <row r="479" spans="5:5" ht="30" customHeight="1" x14ac:dyDescent="0.2">
      <c r="E479" s="32"/>
    </row>
    <row r="480" spans="5:5" ht="30" customHeight="1" x14ac:dyDescent="0.2">
      <c r="E480" s="32"/>
    </row>
    <row r="481" spans="5:5" ht="30" customHeight="1" x14ac:dyDescent="0.2">
      <c r="E481" s="32"/>
    </row>
    <row r="482" spans="5:5" ht="30" customHeight="1" x14ac:dyDescent="0.2">
      <c r="E482" s="32"/>
    </row>
    <row r="483" spans="5:5" ht="30" customHeight="1" x14ac:dyDescent="0.2">
      <c r="E483" s="32"/>
    </row>
    <row r="484" spans="5:5" ht="30" customHeight="1" x14ac:dyDescent="0.2">
      <c r="E484" s="32"/>
    </row>
    <row r="485" spans="5:5" ht="30" customHeight="1" x14ac:dyDescent="0.2">
      <c r="E485" s="32"/>
    </row>
    <row r="486" spans="5:5" ht="30" customHeight="1" x14ac:dyDescent="0.2">
      <c r="E486" s="32"/>
    </row>
    <row r="487" spans="5:5" ht="30" customHeight="1" x14ac:dyDescent="0.2">
      <c r="E487" s="32"/>
    </row>
    <row r="488" spans="5:5" ht="30" customHeight="1" x14ac:dyDescent="0.2">
      <c r="E488" s="32"/>
    </row>
    <row r="489" spans="5:5" ht="30" customHeight="1" x14ac:dyDescent="0.2">
      <c r="E489" s="32"/>
    </row>
    <row r="490" spans="5:5" ht="30" customHeight="1" x14ac:dyDescent="0.2">
      <c r="E490" s="32"/>
    </row>
    <row r="491" spans="5:5" ht="30" customHeight="1" x14ac:dyDescent="0.2">
      <c r="E491" s="32"/>
    </row>
    <row r="492" spans="5:5" ht="30" customHeight="1" x14ac:dyDescent="0.2">
      <c r="E492" s="32"/>
    </row>
    <row r="493" spans="5:5" ht="30" customHeight="1" x14ac:dyDescent="0.2">
      <c r="E493" s="32"/>
    </row>
    <row r="494" spans="5:5" ht="30" customHeight="1" x14ac:dyDescent="0.2">
      <c r="E494" s="32"/>
    </row>
    <row r="495" spans="5:5" ht="30" customHeight="1" x14ac:dyDescent="0.2">
      <c r="E495" s="32"/>
    </row>
    <row r="496" spans="5:5" ht="30" customHeight="1" x14ac:dyDescent="0.2">
      <c r="E496" s="32"/>
    </row>
    <row r="497" spans="5:5" ht="30" customHeight="1" x14ac:dyDescent="0.2">
      <c r="E497" s="32"/>
    </row>
    <row r="498" spans="5:5" ht="30" customHeight="1" x14ac:dyDescent="0.2">
      <c r="E498" s="32"/>
    </row>
    <row r="499" spans="5:5" ht="30" customHeight="1" x14ac:dyDescent="0.2">
      <c r="E499" s="32"/>
    </row>
    <row r="500" spans="5:5" ht="30" customHeight="1" x14ac:dyDescent="0.2">
      <c r="E500" s="32"/>
    </row>
    <row r="501" spans="5:5" ht="30" customHeight="1" x14ac:dyDescent="0.2">
      <c r="E501" s="32"/>
    </row>
    <row r="502" spans="5:5" ht="30" customHeight="1" x14ac:dyDescent="0.2">
      <c r="E502" s="32"/>
    </row>
    <row r="503" spans="5:5" ht="30" customHeight="1" x14ac:dyDescent="0.2">
      <c r="E503" s="32"/>
    </row>
    <row r="504" spans="5:5" ht="30" customHeight="1" x14ac:dyDescent="0.2">
      <c r="E504" s="32"/>
    </row>
    <row r="505" spans="5:5" ht="30" customHeight="1" x14ac:dyDescent="0.2">
      <c r="E505" s="32"/>
    </row>
    <row r="506" spans="5:5" ht="30" customHeight="1" x14ac:dyDescent="0.2">
      <c r="E506" s="32"/>
    </row>
    <row r="507" spans="5:5" ht="30" customHeight="1" x14ac:dyDescent="0.2">
      <c r="E507" s="32"/>
    </row>
    <row r="508" spans="5:5" ht="30" customHeight="1" x14ac:dyDescent="0.2">
      <c r="E508" s="32"/>
    </row>
    <row r="509" spans="5:5" ht="30" customHeight="1" x14ac:dyDescent="0.2">
      <c r="E509" s="32"/>
    </row>
    <row r="510" spans="5:5" ht="30" customHeight="1" x14ac:dyDescent="0.2">
      <c r="E510" s="32"/>
    </row>
    <row r="511" spans="5:5" ht="30" customHeight="1" x14ac:dyDescent="0.2">
      <c r="E511" s="32"/>
    </row>
    <row r="512" spans="5:5" ht="30" customHeight="1" x14ac:dyDescent="0.2">
      <c r="E512" s="32"/>
    </row>
    <row r="513" spans="5:5" ht="30" customHeight="1" x14ac:dyDescent="0.2">
      <c r="E513" s="32"/>
    </row>
    <row r="514" spans="5:5" ht="30" customHeight="1" x14ac:dyDescent="0.2">
      <c r="E514" s="32"/>
    </row>
    <row r="515" spans="5:5" ht="30" customHeight="1" x14ac:dyDescent="0.2">
      <c r="E515" s="32"/>
    </row>
    <row r="516" spans="5:5" ht="30" customHeight="1" x14ac:dyDescent="0.2">
      <c r="E516" s="32"/>
    </row>
    <row r="517" spans="5:5" ht="30" customHeight="1" x14ac:dyDescent="0.2">
      <c r="E517" s="32"/>
    </row>
    <row r="518" spans="5:5" ht="30" customHeight="1" x14ac:dyDescent="0.2">
      <c r="E518" s="32"/>
    </row>
    <row r="519" spans="5:5" ht="30" customHeight="1" x14ac:dyDescent="0.2">
      <c r="E519" s="32"/>
    </row>
    <row r="520" spans="5:5" ht="30" customHeight="1" x14ac:dyDescent="0.2">
      <c r="E520" s="32"/>
    </row>
    <row r="521" spans="5:5" ht="30" customHeight="1" x14ac:dyDescent="0.2">
      <c r="E521" s="32"/>
    </row>
    <row r="522" spans="5:5" ht="30" customHeight="1" x14ac:dyDescent="0.2">
      <c r="E522" s="32"/>
    </row>
    <row r="523" spans="5:5" ht="30" customHeight="1" x14ac:dyDescent="0.2">
      <c r="E523" s="32"/>
    </row>
    <row r="524" spans="5:5" ht="30" customHeight="1" x14ac:dyDescent="0.2">
      <c r="E524" s="32"/>
    </row>
    <row r="525" spans="5:5" ht="30" customHeight="1" x14ac:dyDescent="0.2">
      <c r="E525" s="32"/>
    </row>
    <row r="526" spans="5:5" ht="30" customHeight="1" x14ac:dyDescent="0.2">
      <c r="E526" s="32"/>
    </row>
    <row r="527" spans="5:5" ht="30" customHeight="1" x14ac:dyDescent="0.2">
      <c r="E527" s="32"/>
    </row>
    <row r="528" spans="5:5" ht="30" customHeight="1" x14ac:dyDescent="0.2">
      <c r="E528" s="32"/>
    </row>
    <row r="529" spans="5:5" ht="30" customHeight="1" x14ac:dyDescent="0.2">
      <c r="E529" s="32"/>
    </row>
    <row r="530" spans="5:5" ht="30" customHeight="1" x14ac:dyDescent="0.2">
      <c r="E530" s="32"/>
    </row>
    <row r="531" spans="5:5" ht="30" customHeight="1" x14ac:dyDescent="0.2">
      <c r="E531" s="32"/>
    </row>
    <row r="532" spans="5:5" ht="30" customHeight="1" x14ac:dyDescent="0.2">
      <c r="E532" s="32"/>
    </row>
    <row r="533" spans="5:5" ht="30" customHeight="1" x14ac:dyDescent="0.2">
      <c r="E533" s="32"/>
    </row>
    <row r="534" spans="5:5" ht="30" customHeight="1" x14ac:dyDescent="0.2">
      <c r="E534" s="32"/>
    </row>
    <row r="535" spans="5:5" ht="30" customHeight="1" x14ac:dyDescent="0.2">
      <c r="E535" s="32"/>
    </row>
    <row r="536" spans="5:5" ht="30" customHeight="1" x14ac:dyDescent="0.2">
      <c r="E536" s="32"/>
    </row>
    <row r="537" spans="5:5" ht="30" customHeight="1" x14ac:dyDescent="0.2">
      <c r="E537" s="32"/>
    </row>
    <row r="538" spans="5:5" ht="30" customHeight="1" x14ac:dyDescent="0.2">
      <c r="E538" s="32"/>
    </row>
    <row r="539" spans="5:5" ht="30" customHeight="1" x14ac:dyDescent="0.2">
      <c r="E539" s="32"/>
    </row>
    <row r="540" spans="5:5" ht="30" customHeight="1" x14ac:dyDescent="0.2">
      <c r="E540" s="32"/>
    </row>
    <row r="541" spans="5:5" ht="30" customHeight="1" x14ac:dyDescent="0.2">
      <c r="E541" s="32"/>
    </row>
    <row r="542" spans="5:5" ht="30" customHeight="1" x14ac:dyDescent="0.2">
      <c r="E542" s="32"/>
    </row>
    <row r="543" spans="5:5" ht="30" customHeight="1" x14ac:dyDescent="0.2">
      <c r="E543" s="32"/>
    </row>
    <row r="544" spans="5:5" ht="30" customHeight="1" x14ac:dyDescent="0.2">
      <c r="E544" s="32"/>
    </row>
    <row r="545" spans="5:5" ht="30" customHeight="1" x14ac:dyDescent="0.2">
      <c r="E545" s="32"/>
    </row>
    <row r="546" spans="5:5" ht="30" customHeight="1" x14ac:dyDescent="0.2">
      <c r="E546" s="32"/>
    </row>
    <row r="547" spans="5:5" ht="30" customHeight="1" x14ac:dyDescent="0.2">
      <c r="E547" s="32"/>
    </row>
    <row r="548" spans="5:5" ht="30" customHeight="1" x14ac:dyDescent="0.2">
      <c r="E548" s="32"/>
    </row>
    <row r="549" spans="5:5" ht="30" customHeight="1" x14ac:dyDescent="0.2">
      <c r="E549" s="32"/>
    </row>
    <row r="550" spans="5:5" ht="30" customHeight="1" x14ac:dyDescent="0.2">
      <c r="E550" s="32"/>
    </row>
    <row r="551" spans="5:5" ht="30" customHeight="1" x14ac:dyDescent="0.2">
      <c r="E551" s="32"/>
    </row>
    <row r="552" spans="5:5" ht="30" customHeight="1" x14ac:dyDescent="0.2">
      <c r="E552" s="32"/>
    </row>
    <row r="553" spans="5:5" ht="30" customHeight="1" x14ac:dyDescent="0.2">
      <c r="E553" s="32"/>
    </row>
    <row r="554" spans="5:5" ht="30" customHeight="1" x14ac:dyDescent="0.2">
      <c r="E554" s="32"/>
    </row>
    <row r="555" spans="5:5" ht="30" customHeight="1" x14ac:dyDescent="0.2">
      <c r="E555" s="32"/>
    </row>
    <row r="556" spans="5:5" ht="30" customHeight="1" x14ac:dyDescent="0.2">
      <c r="E556" s="32"/>
    </row>
    <row r="557" spans="5:5" ht="30" customHeight="1" x14ac:dyDescent="0.2">
      <c r="E557" s="32"/>
    </row>
    <row r="558" spans="5:5" ht="30" customHeight="1" x14ac:dyDescent="0.2">
      <c r="E558" s="32"/>
    </row>
    <row r="559" spans="5:5" ht="30" customHeight="1" x14ac:dyDescent="0.2">
      <c r="E559" s="32"/>
    </row>
    <row r="560" spans="5:5" ht="30" customHeight="1" x14ac:dyDescent="0.2">
      <c r="E560" s="32"/>
    </row>
    <row r="561" spans="5:5" ht="30" customHeight="1" x14ac:dyDescent="0.2">
      <c r="E561" s="32"/>
    </row>
    <row r="562" spans="5:5" ht="30" customHeight="1" x14ac:dyDescent="0.2">
      <c r="E562" s="32"/>
    </row>
    <row r="563" spans="5:5" ht="30" customHeight="1" x14ac:dyDescent="0.2">
      <c r="E563" s="32"/>
    </row>
    <row r="564" spans="5:5" ht="30" customHeight="1" x14ac:dyDescent="0.2">
      <c r="E564" s="32"/>
    </row>
    <row r="565" spans="5:5" ht="30" customHeight="1" x14ac:dyDescent="0.2">
      <c r="E565" s="32"/>
    </row>
    <row r="566" spans="5:5" ht="30" customHeight="1" x14ac:dyDescent="0.2">
      <c r="E566" s="32"/>
    </row>
    <row r="567" spans="5:5" ht="30" customHeight="1" x14ac:dyDescent="0.2">
      <c r="E567" s="32"/>
    </row>
    <row r="568" spans="5:5" ht="30" customHeight="1" x14ac:dyDescent="0.2">
      <c r="E568" s="32"/>
    </row>
    <row r="569" spans="5:5" ht="30" customHeight="1" x14ac:dyDescent="0.2">
      <c r="E569" s="32"/>
    </row>
    <row r="570" spans="5:5" ht="30" customHeight="1" x14ac:dyDescent="0.2">
      <c r="E570" s="32"/>
    </row>
    <row r="571" spans="5:5" ht="30" customHeight="1" x14ac:dyDescent="0.2">
      <c r="E571" s="32"/>
    </row>
    <row r="572" spans="5:5" ht="30" customHeight="1" x14ac:dyDescent="0.2">
      <c r="E572" s="32"/>
    </row>
    <row r="573" spans="5:5" ht="30" customHeight="1" x14ac:dyDescent="0.2">
      <c r="E573" s="32"/>
    </row>
    <row r="574" spans="5:5" ht="30" customHeight="1" x14ac:dyDescent="0.2">
      <c r="E574" s="32"/>
    </row>
    <row r="575" spans="5:5" ht="30" customHeight="1" x14ac:dyDescent="0.2">
      <c r="E575" s="32"/>
    </row>
    <row r="576" spans="5:5" ht="30" customHeight="1" x14ac:dyDescent="0.2">
      <c r="E576" s="32"/>
    </row>
    <row r="577" spans="5:5" ht="30" customHeight="1" x14ac:dyDescent="0.2">
      <c r="E577" s="32"/>
    </row>
    <row r="578" spans="5:5" ht="30" customHeight="1" x14ac:dyDescent="0.2">
      <c r="E578" s="32"/>
    </row>
    <row r="579" spans="5:5" ht="30" customHeight="1" x14ac:dyDescent="0.2">
      <c r="E579" s="32"/>
    </row>
    <row r="580" spans="5:5" ht="30" customHeight="1" x14ac:dyDescent="0.2">
      <c r="E580" s="32"/>
    </row>
    <row r="581" spans="5:5" ht="30" customHeight="1" x14ac:dyDescent="0.2">
      <c r="E581" s="32"/>
    </row>
    <row r="582" spans="5:5" ht="30" customHeight="1" x14ac:dyDescent="0.2">
      <c r="E582" s="32"/>
    </row>
    <row r="583" spans="5:5" ht="30" customHeight="1" x14ac:dyDescent="0.2">
      <c r="E583" s="32"/>
    </row>
    <row r="584" spans="5:5" ht="30" customHeight="1" x14ac:dyDescent="0.2">
      <c r="E584" s="32"/>
    </row>
    <row r="585" spans="5:5" ht="30" customHeight="1" x14ac:dyDescent="0.2">
      <c r="E585" s="32"/>
    </row>
    <row r="586" spans="5:5" ht="30" customHeight="1" x14ac:dyDescent="0.2">
      <c r="E586" s="32"/>
    </row>
    <row r="587" spans="5:5" ht="30" customHeight="1" x14ac:dyDescent="0.2">
      <c r="E587" s="32"/>
    </row>
    <row r="588" spans="5:5" ht="30" customHeight="1" x14ac:dyDescent="0.2">
      <c r="E588" s="32"/>
    </row>
    <row r="589" spans="5:5" ht="30" customHeight="1" x14ac:dyDescent="0.2">
      <c r="E589" s="32"/>
    </row>
    <row r="590" spans="5:5" ht="30" customHeight="1" x14ac:dyDescent="0.2">
      <c r="E590" s="32"/>
    </row>
    <row r="591" spans="5:5" ht="30" customHeight="1" x14ac:dyDescent="0.2">
      <c r="E591" s="32"/>
    </row>
    <row r="592" spans="5:5" ht="30" customHeight="1" x14ac:dyDescent="0.2">
      <c r="E592" s="32"/>
    </row>
    <row r="593" spans="5:5" ht="30" customHeight="1" x14ac:dyDescent="0.2">
      <c r="E593" s="32"/>
    </row>
    <row r="594" spans="5:5" ht="30" customHeight="1" x14ac:dyDescent="0.2">
      <c r="E594" s="32"/>
    </row>
    <row r="595" spans="5:5" ht="30" customHeight="1" x14ac:dyDescent="0.2">
      <c r="E595" s="32"/>
    </row>
    <row r="596" spans="5:5" ht="30" customHeight="1" x14ac:dyDescent="0.2">
      <c r="E596" s="32"/>
    </row>
    <row r="597" spans="5:5" ht="30" customHeight="1" x14ac:dyDescent="0.2">
      <c r="E597" s="32"/>
    </row>
    <row r="598" spans="5:5" ht="30" customHeight="1" x14ac:dyDescent="0.2">
      <c r="E598" s="32"/>
    </row>
    <row r="599" spans="5:5" ht="30" customHeight="1" x14ac:dyDescent="0.2">
      <c r="E599" s="32"/>
    </row>
    <row r="600" spans="5:5" ht="30" customHeight="1" x14ac:dyDescent="0.2">
      <c r="E600" s="32"/>
    </row>
    <row r="601" spans="5:5" ht="30" customHeight="1" x14ac:dyDescent="0.2">
      <c r="E601" s="32"/>
    </row>
    <row r="602" spans="5:5" ht="30" customHeight="1" x14ac:dyDescent="0.2">
      <c r="E602" s="32"/>
    </row>
    <row r="603" spans="5:5" ht="30" customHeight="1" x14ac:dyDescent="0.2">
      <c r="E603" s="32"/>
    </row>
    <row r="604" spans="5:5" ht="30" customHeight="1" x14ac:dyDescent="0.2">
      <c r="E604" s="32"/>
    </row>
    <row r="605" spans="5:5" ht="30" customHeight="1" x14ac:dyDescent="0.2">
      <c r="E605" s="32"/>
    </row>
    <row r="606" spans="5:5" ht="30" customHeight="1" x14ac:dyDescent="0.2">
      <c r="E606" s="32"/>
    </row>
    <row r="607" spans="5:5" ht="30" customHeight="1" x14ac:dyDescent="0.2">
      <c r="E607" s="32"/>
    </row>
    <row r="608" spans="5:5" ht="30" customHeight="1" x14ac:dyDescent="0.2">
      <c r="E608" s="32"/>
    </row>
    <row r="609" spans="5:5" ht="30" customHeight="1" x14ac:dyDescent="0.2">
      <c r="E609" s="32"/>
    </row>
    <row r="610" spans="5:5" ht="30" customHeight="1" x14ac:dyDescent="0.2">
      <c r="E610" s="32"/>
    </row>
    <row r="611" spans="5:5" ht="30" customHeight="1" x14ac:dyDescent="0.2">
      <c r="E611" s="32"/>
    </row>
    <row r="612" spans="5:5" ht="30" customHeight="1" x14ac:dyDescent="0.2">
      <c r="E612" s="32"/>
    </row>
    <row r="613" spans="5:5" ht="30" customHeight="1" x14ac:dyDescent="0.2">
      <c r="E613" s="32"/>
    </row>
    <row r="614" spans="5:5" ht="30" customHeight="1" x14ac:dyDescent="0.2">
      <c r="E614" s="32"/>
    </row>
    <row r="615" spans="5:5" ht="30" customHeight="1" x14ac:dyDescent="0.2">
      <c r="E615" s="32"/>
    </row>
    <row r="616" spans="5:5" ht="30" customHeight="1" x14ac:dyDescent="0.2">
      <c r="E616" s="32"/>
    </row>
    <row r="617" spans="5:5" ht="30" customHeight="1" x14ac:dyDescent="0.2">
      <c r="E617" s="32"/>
    </row>
    <row r="618" spans="5:5" ht="30" customHeight="1" x14ac:dyDescent="0.2">
      <c r="E618" s="32"/>
    </row>
    <row r="619" spans="5:5" ht="30" customHeight="1" x14ac:dyDescent="0.2">
      <c r="E619" s="32"/>
    </row>
    <row r="620" spans="5:5" ht="30" customHeight="1" x14ac:dyDescent="0.2">
      <c r="E620" s="32"/>
    </row>
    <row r="621" spans="5:5" ht="30" customHeight="1" x14ac:dyDescent="0.2">
      <c r="E621" s="32"/>
    </row>
    <row r="622" spans="5:5" ht="30" customHeight="1" x14ac:dyDescent="0.2">
      <c r="E622" s="32"/>
    </row>
    <row r="623" spans="5:5" ht="30" customHeight="1" x14ac:dyDescent="0.2">
      <c r="E623" s="32"/>
    </row>
    <row r="624" spans="5:5" ht="30" customHeight="1" x14ac:dyDescent="0.2">
      <c r="E624" s="32"/>
    </row>
    <row r="625" spans="5:5" ht="30" customHeight="1" x14ac:dyDescent="0.2">
      <c r="E625" s="32"/>
    </row>
    <row r="626" spans="5:5" ht="30" customHeight="1" x14ac:dyDescent="0.2">
      <c r="E626" s="32"/>
    </row>
    <row r="627" spans="5:5" ht="30" customHeight="1" x14ac:dyDescent="0.2">
      <c r="E627" s="32"/>
    </row>
    <row r="628" spans="5:5" ht="30" customHeight="1" x14ac:dyDescent="0.2">
      <c r="E628" s="32"/>
    </row>
    <row r="629" spans="5:5" ht="30" customHeight="1" x14ac:dyDescent="0.2">
      <c r="E629" s="32"/>
    </row>
    <row r="630" spans="5:5" ht="30" customHeight="1" x14ac:dyDescent="0.2">
      <c r="E630" s="32"/>
    </row>
    <row r="631" spans="5:5" ht="30" customHeight="1" x14ac:dyDescent="0.2">
      <c r="E631" s="32"/>
    </row>
    <row r="632" spans="5:5" ht="30" customHeight="1" x14ac:dyDescent="0.2">
      <c r="E632" s="32"/>
    </row>
    <row r="633" spans="5:5" ht="30" customHeight="1" x14ac:dyDescent="0.2">
      <c r="E633" s="32"/>
    </row>
    <row r="634" spans="5:5" ht="30" customHeight="1" x14ac:dyDescent="0.2">
      <c r="E634" s="32"/>
    </row>
    <row r="635" spans="5:5" ht="30" customHeight="1" x14ac:dyDescent="0.2">
      <c r="E635" s="32"/>
    </row>
    <row r="636" spans="5:5" ht="30" customHeight="1" x14ac:dyDescent="0.2">
      <c r="E636" s="32"/>
    </row>
    <row r="637" spans="5:5" ht="30" customHeight="1" x14ac:dyDescent="0.2">
      <c r="E637" s="32"/>
    </row>
    <row r="638" spans="5:5" ht="30" customHeight="1" x14ac:dyDescent="0.2">
      <c r="E638" s="32"/>
    </row>
    <row r="639" spans="5:5" ht="30" customHeight="1" x14ac:dyDescent="0.2">
      <c r="E639" s="32"/>
    </row>
    <row r="640" spans="5:5" ht="30" customHeight="1" x14ac:dyDescent="0.2">
      <c r="E640" s="32"/>
    </row>
    <row r="641" spans="5:5" ht="30" customHeight="1" x14ac:dyDescent="0.2">
      <c r="E641" s="32"/>
    </row>
    <row r="642" spans="5:5" ht="30" customHeight="1" x14ac:dyDescent="0.2">
      <c r="E642" s="32"/>
    </row>
    <row r="643" spans="5:5" ht="30" customHeight="1" x14ac:dyDescent="0.2">
      <c r="E643" s="32"/>
    </row>
    <row r="644" spans="5:5" ht="30" customHeight="1" x14ac:dyDescent="0.2">
      <c r="E644" s="32"/>
    </row>
    <row r="645" spans="5:5" ht="30" customHeight="1" x14ac:dyDescent="0.2">
      <c r="E645" s="32"/>
    </row>
    <row r="646" spans="5:5" ht="30" customHeight="1" x14ac:dyDescent="0.2">
      <c r="E646" s="32"/>
    </row>
    <row r="647" spans="5:5" ht="30" customHeight="1" x14ac:dyDescent="0.2">
      <c r="E647" s="32"/>
    </row>
    <row r="648" spans="5:5" ht="30" customHeight="1" x14ac:dyDescent="0.2">
      <c r="E648" s="32"/>
    </row>
    <row r="649" spans="5:5" ht="30" customHeight="1" x14ac:dyDescent="0.2">
      <c r="E649" s="32"/>
    </row>
    <row r="650" spans="5:5" ht="30" customHeight="1" x14ac:dyDescent="0.2">
      <c r="E650" s="32"/>
    </row>
    <row r="651" spans="5:5" ht="30" customHeight="1" x14ac:dyDescent="0.2">
      <c r="E651" s="32"/>
    </row>
    <row r="652" spans="5:5" ht="30" customHeight="1" x14ac:dyDescent="0.2">
      <c r="E652" s="32"/>
    </row>
    <row r="653" spans="5:5" ht="30" customHeight="1" x14ac:dyDescent="0.2">
      <c r="E653" s="32"/>
    </row>
    <row r="654" spans="5:5" ht="30" customHeight="1" x14ac:dyDescent="0.2">
      <c r="E654" s="32"/>
    </row>
    <row r="655" spans="5:5" ht="30" customHeight="1" x14ac:dyDescent="0.2">
      <c r="E655" s="32"/>
    </row>
    <row r="656" spans="5:5" ht="30" customHeight="1" x14ac:dyDescent="0.2">
      <c r="E656" s="32"/>
    </row>
    <row r="657" spans="5:5" ht="30" customHeight="1" x14ac:dyDescent="0.2">
      <c r="E657" s="32"/>
    </row>
    <row r="658" spans="5:5" ht="30" customHeight="1" x14ac:dyDescent="0.2">
      <c r="E658" s="32"/>
    </row>
    <row r="659" spans="5:5" ht="30" customHeight="1" x14ac:dyDescent="0.2">
      <c r="E659" s="32"/>
    </row>
    <row r="660" spans="5:5" ht="30" customHeight="1" x14ac:dyDescent="0.2">
      <c r="E660" s="32"/>
    </row>
    <row r="661" spans="5:5" ht="30" customHeight="1" x14ac:dyDescent="0.2">
      <c r="E661" s="32"/>
    </row>
    <row r="662" spans="5:5" ht="30" customHeight="1" x14ac:dyDescent="0.2">
      <c r="E662" s="32"/>
    </row>
    <row r="663" spans="5:5" ht="30" customHeight="1" x14ac:dyDescent="0.2">
      <c r="E663" s="32"/>
    </row>
    <row r="664" spans="5:5" ht="30" customHeight="1" x14ac:dyDescent="0.2">
      <c r="E664" s="32"/>
    </row>
    <row r="665" spans="5:5" ht="30" customHeight="1" x14ac:dyDescent="0.2">
      <c r="E665" s="32"/>
    </row>
    <row r="666" spans="5:5" ht="30" customHeight="1" x14ac:dyDescent="0.2">
      <c r="E666" s="32"/>
    </row>
    <row r="667" spans="5:5" ht="30" customHeight="1" x14ac:dyDescent="0.2">
      <c r="E667" s="32"/>
    </row>
    <row r="668" spans="5:5" ht="30" customHeight="1" x14ac:dyDescent="0.2">
      <c r="E668" s="32"/>
    </row>
    <row r="669" spans="5:5" ht="30" customHeight="1" x14ac:dyDescent="0.2">
      <c r="E669" s="32"/>
    </row>
    <row r="670" spans="5:5" ht="30" customHeight="1" x14ac:dyDescent="0.2">
      <c r="E670" s="32"/>
    </row>
    <row r="671" spans="5:5" ht="30" customHeight="1" x14ac:dyDescent="0.2">
      <c r="E671" s="32"/>
    </row>
    <row r="672" spans="5:5" ht="30" customHeight="1" x14ac:dyDescent="0.2">
      <c r="E672" s="32"/>
    </row>
    <row r="673" spans="5:5" ht="30" customHeight="1" x14ac:dyDescent="0.2">
      <c r="E673" s="32"/>
    </row>
    <row r="674" spans="5:5" ht="30" customHeight="1" x14ac:dyDescent="0.2">
      <c r="E674" s="32"/>
    </row>
    <row r="675" spans="5:5" ht="30" customHeight="1" x14ac:dyDescent="0.2">
      <c r="E675" s="32"/>
    </row>
    <row r="676" spans="5:5" ht="30" customHeight="1" x14ac:dyDescent="0.2">
      <c r="E676" s="32"/>
    </row>
    <row r="677" spans="5:5" ht="30" customHeight="1" x14ac:dyDescent="0.2">
      <c r="E677" s="32"/>
    </row>
    <row r="678" spans="5:5" ht="30" customHeight="1" x14ac:dyDescent="0.2">
      <c r="E678" s="32"/>
    </row>
    <row r="679" spans="5:5" ht="30" customHeight="1" x14ac:dyDescent="0.2">
      <c r="E679" s="32"/>
    </row>
    <row r="680" spans="5:5" ht="30" customHeight="1" x14ac:dyDescent="0.2">
      <c r="E680" s="32"/>
    </row>
    <row r="681" spans="5:5" ht="30" customHeight="1" x14ac:dyDescent="0.2">
      <c r="E681" s="32"/>
    </row>
    <row r="682" spans="5:5" ht="30" customHeight="1" x14ac:dyDescent="0.2">
      <c r="E682" s="32"/>
    </row>
    <row r="683" spans="5:5" ht="30" customHeight="1" x14ac:dyDescent="0.2">
      <c r="E683" s="32"/>
    </row>
    <row r="684" spans="5:5" ht="30" customHeight="1" x14ac:dyDescent="0.2">
      <c r="E684" s="32"/>
    </row>
    <row r="685" spans="5:5" ht="30" customHeight="1" x14ac:dyDescent="0.2">
      <c r="E685" s="32"/>
    </row>
    <row r="686" spans="5:5" ht="30" customHeight="1" x14ac:dyDescent="0.2">
      <c r="E686" s="32"/>
    </row>
    <row r="687" spans="5:5" ht="30" customHeight="1" x14ac:dyDescent="0.2">
      <c r="E687" s="32"/>
    </row>
    <row r="688" spans="5:5" ht="30" customHeight="1" x14ac:dyDescent="0.2">
      <c r="E688" s="32"/>
    </row>
    <row r="689" spans="5:5" ht="30" customHeight="1" x14ac:dyDescent="0.2">
      <c r="E689" s="32"/>
    </row>
    <row r="690" spans="5:5" ht="30" customHeight="1" x14ac:dyDescent="0.2">
      <c r="E690" s="32"/>
    </row>
    <row r="691" spans="5:5" ht="30" customHeight="1" x14ac:dyDescent="0.2">
      <c r="E691" s="32"/>
    </row>
    <row r="692" spans="5:5" ht="30" customHeight="1" x14ac:dyDescent="0.2">
      <c r="E692" s="32"/>
    </row>
    <row r="693" spans="5:5" ht="30" customHeight="1" x14ac:dyDescent="0.2">
      <c r="E693" s="32"/>
    </row>
    <row r="694" spans="5:5" ht="30" customHeight="1" x14ac:dyDescent="0.2">
      <c r="E694" s="32"/>
    </row>
    <row r="695" spans="5:5" ht="30" customHeight="1" x14ac:dyDescent="0.2">
      <c r="E695" s="32"/>
    </row>
    <row r="696" spans="5:5" ht="30" customHeight="1" x14ac:dyDescent="0.2">
      <c r="E696" s="32"/>
    </row>
    <row r="697" spans="5:5" ht="30" customHeight="1" x14ac:dyDescent="0.2">
      <c r="E697" s="32"/>
    </row>
    <row r="698" spans="5:5" ht="30" customHeight="1" x14ac:dyDescent="0.2">
      <c r="E698" s="32"/>
    </row>
    <row r="699" spans="5:5" ht="30" customHeight="1" x14ac:dyDescent="0.2">
      <c r="E699" s="32"/>
    </row>
    <row r="700" spans="5:5" ht="30" customHeight="1" x14ac:dyDescent="0.2">
      <c r="E700" s="32"/>
    </row>
    <row r="701" spans="5:5" ht="30" customHeight="1" x14ac:dyDescent="0.2">
      <c r="E701" s="32"/>
    </row>
    <row r="702" spans="5:5" ht="30" customHeight="1" x14ac:dyDescent="0.2">
      <c r="E702" s="32"/>
    </row>
    <row r="703" spans="5:5" ht="30" customHeight="1" x14ac:dyDescent="0.2">
      <c r="E703" s="32"/>
    </row>
    <row r="704" spans="5:5" ht="30" customHeight="1" x14ac:dyDescent="0.2">
      <c r="E704" s="32"/>
    </row>
    <row r="705" spans="5:5" ht="30" customHeight="1" x14ac:dyDescent="0.2">
      <c r="E705" s="32"/>
    </row>
    <row r="706" spans="5:5" ht="30" customHeight="1" x14ac:dyDescent="0.2">
      <c r="E706" s="32"/>
    </row>
    <row r="707" spans="5:5" ht="30" customHeight="1" x14ac:dyDescent="0.2">
      <c r="E707" s="32"/>
    </row>
    <row r="708" spans="5:5" ht="30" customHeight="1" x14ac:dyDescent="0.2">
      <c r="E708" s="32"/>
    </row>
    <row r="709" spans="5:5" ht="30" customHeight="1" x14ac:dyDescent="0.2">
      <c r="E709" s="32"/>
    </row>
    <row r="710" spans="5:5" ht="30" customHeight="1" x14ac:dyDescent="0.2">
      <c r="E710" s="32"/>
    </row>
    <row r="711" spans="5:5" ht="30" customHeight="1" x14ac:dyDescent="0.2">
      <c r="E711" s="32"/>
    </row>
    <row r="712" spans="5:5" ht="30" customHeight="1" x14ac:dyDescent="0.2">
      <c r="E712" s="32"/>
    </row>
    <row r="713" spans="5:5" ht="30" customHeight="1" x14ac:dyDescent="0.2">
      <c r="E713" s="32"/>
    </row>
    <row r="714" spans="5:5" ht="30" customHeight="1" x14ac:dyDescent="0.2">
      <c r="E714" s="32"/>
    </row>
    <row r="715" spans="5:5" ht="30" customHeight="1" x14ac:dyDescent="0.2">
      <c r="E715" s="32"/>
    </row>
    <row r="716" spans="5:5" ht="30" customHeight="1" x14ac:dyDescent="0.2">
      <c r="E716" s="32"/>
    </row>
    <row r="717" spans="5:5" ht="30" customHeight="1" x14ac:dyDescent="0.2">
      <c r="E717" s="32"/>
    </row>
    <row r="718" spans="5:5" ht="30" customHeight="1" x14ac:dyDescent="0.2">
      <c r="E718" s="32"/>
    </row>
    <row r="719" spans="5:5" ht="30" customHeight="1" x14ac:dyDescent="0.2">
      <c r="E719" s="32"/>
    </row>
    <row r="720" spans="5:5" ht="30" customHeight="1" x14ac:dyDescent="0.2">
      <c r="E720" s="32"/>
    </row>
    <row r="721" spans="5:5" ht="30" customHeight="1" x14ac:dyDescent="0.2">
      <c r="E721" s="32"/>
    </row>
    <row r="722" spans="5:5" ht="30" customHeight="1" x14ac:dyDescent="0.2">
      <c r="E722" s="32"/>
    </row>
    <row r="723" spans="5:5" ht="30" customHeight="1" x14ac:dyDescent="0.2">
      <c r="E723" s="32"/>
    </row>
    <row r="724" spans="5:5" ht="30" customHeight="1" x14ac:dyDescent="0.2">
      <c r="E724" s="32"/>
    </row>
    <row r="725" spans="5:5" ht="30" customHeight="1" x14ac:dyDescent="0.2">
      <c r="E725" s="32"/>
    </row>
    <row r="726" spans="5:5" ht="30" customHeight="1" x14ac:dyDescent="0.2">
      <c r="E726" s="32"/>
    </row>
    <row r="727" spans="5:5" ht="30" customHeight="1" x14ac:dyDescent="0.2">
      <c r="E727" s="32"/>
    </row>
    <row r="728" spans="5:5" ht="30" customHeight="1" x14ac:dyDescent="0.2">
      <c r="E728" s="32"/>
    </row>
    <row r="729" spans="5:5" ht="30" customHeight="1" x14ac:dyDescent="0.2">
      <c r="E729" s="32"/>
    </row>
    <row r="730" spans="5:5" ht="30" customHeight="1" x14ac:dyDescent="0.2">
      <c r="E730" s="32"/>
    </row>
    <row r="731" spans="5:5" ht="30" customHeight="1" x14ac:dyDescent="0.2">
      <c r="E731" s="32"/>
    </row>
    <row r="732" spans="5:5" ht="30" customHeight="1" x14ac:dyDescent="0.2">
      <c r="E732" s="32"/>
    </row>
    <row r="733" spans="5:5" ht="30" customHeight="1" x14ac:dyDescent="0.2">
      <c r="E733" s="32"/>
    </row>
    <row r="734" spans="5:5" ht="30" customHeight="1" x14ac:dyDescent="0.2">
      <c r="E734" s="32"/>
    </row>
    <row r="735" spans="5:5" ht="30" customHeight="1" x14ac:dyDescent="0.2">
      <c r="E735" s="32"/>
    </row>
    <row r="736" spans="5:5" ht="30" customHeight="1" x14ac:dyDescent="0.2">
      <c r="E736" s="32"/>
    </row>
    <row r="737" spans="5:5" ht="30" customHeight="1" x14ac:dyDescent="0.2">
      <c r="E737" s="32"/>
    </row>
    <row r="738" spans="5:5" ht="30" customHeight="1" x14ac:dyDescent="0.2">
      <c r="E738" s="32"/>
    </row>
    <row r="739" spans="5:5" ht="30" customHeight="1" x14ac:dyDescent="0.2">
      <c r="E739" s="32"/>
    </row>
    <row r="740" spans="5:5" ht="30" customHeight="1" x14ac:dyDescent="0.2">
      <c r="E740" s="32"/>
    </row>
    <row r="741" spans="5:5" ht="30" customHeight="1" x14ac:dyDescent="0.2">
      <c r="E741" s="32"/>
    </row>
    <row r="742" spans="5:5" ht="30" customHeight="1" x14ac:dyDescent="0.2">
      <c r="E742" s="32"/>
    </row>
    <row r="743" spans="5:5" ht="30" customHeight="1" x14ac:dyDescent="0.2">
      <c r="E743" s="32"/>
    </row>
    <row r="744" spans="5:5" ht="30" customHeight="1" x14ac:dyDescent="0.2">
      <c r="E744" s="32"/>
    </row>
    <row r="745" spans="5:5" ht="30" customHeight="1" x14ac:dyDescent="0.2">
      <c r="E745" s="32"/>
    </row>
    <row r="746" spans="5:5" ht="30" customHeight="1" x14ac:dyDescent="0.2">
      <c r="E746" s="32"/>
    </row>
    <row r="747" spans="5:5" ht="30" customHeight="1" x14ac:dyDescent="0.2">
      <c r="E747" s="32"/>
    </row>
    <row r="748" spans="5:5" ht="30" customHeight="1" x14ac:dyDescent="0.2">
      <c r="E748" s="32"/>
    </row>
    <row r="749" spans="5:5" ht="30" customHeight="1" x14ac:dyDescent="0.2">
      <c r="E749" s="32"/>
    </row>
    <row r="750" spans="5:5" ht="30" customHeight="1" x14ac:dyDescent="0.2">
      <c r="E750" s="32"/>
    </row>
    <row r="751" spans="5:5" ht="30" customHeight="1" x14ac:dyDescent="0.2">
      <c r="E751" s="32"/>
    </row>
    <row r="752" spans="5:5" ht="30" customHeight="1" x14ac:dyDescent="0.2">
      <c r="E752" s="32"/>
    </row>
    <row r="753" spans="5:5" ht="30" customHeight="1" x14ac:dyDescent="0.2">
      <c r="E753" s="32"/>
    </row>
    <row r="754" spans="5:5" ht="30" customHeight="1" x14ac:dyDescent="0.2">
      <c r="E754" s="32"/>
    </row>
    <row r="755" spans="5:5" ht="30" customHeight="1" x14ac:dyDescent="0.2">
      <c r="E755" s="32"/>
    </row>
    <row r="756" spans="5:5" ht="30" customHeight="1" x14ac:dyDescent="0.2">
      <c r="E756" s="32"/>
    </row>
    <row r="757" spans="5:5" ht="30" customHeight="1" x14ac:dyDescent="0.2">
      <c r="E757" s="32"/>
    </row>
    <row r="758" spans="5:5" ht="30" customHeight="1" x14ac:dyDescent="0.2">
      <c r="E758" s="32"/>
    </row>
    <row r="759" spans="5:5" ht="30" customHeight="1" x14ac:dyDescent="0.2">
      <c r="E759" s="32"/>
    </row>
    <row r="760" spans="5:5" ht="30" customHeight="1" x14ac:dyDescent="0.2">
      <c r="E760" s="32"/>
    </row>
    <row r="761" spans="5:5" ht="30" customHeight="1" x14ac:dyDescent="0.2">
      <c r="E761" s="32"/>
    </row>
    <row r="762" spans="5:5" ht="30" customHeight="1" x14ac:dyDescent="0.2">
      <c r="E762" s="32"/>
    </row>
    <row r="763" spans="5:5" ht="30" customHeight="1" x14ac:dyDescent="0.2">
      <c r="E763" s="32"/>
    </row>
    <row r="764" spans="5:5" ht="30" customHeight="1" x14ac:dyDescent="0.2">
      <c r="E764" s="32"/>
    </row>
    <row r="765" spans="5:5" ht="30" customHeight="1" x14ac:dyDescent="0.2">
      <c r="E765" s="32"/>
    </row>
    <row r="766" spans="5:5" ht="30" customHeight="1" x14ac:dyDescent="0.2">
      <c r="E766" s="32"/>
    </row>
    <row r="767" spans="5:5" ht="30" customHeight="1" x14ac:dyDescent="0.2">
      <c r="E767" s="32"/>
    </row>
    <row r="768" spans="5:5" ht="30" customHeight="1" x14ac:dyDescent="0.2">
      <c r="E768" s="32"/>
    </row>
    <row r="769" spans="5:5" ht="30" customHeight="1" x14ac:dyDescent="0.2">
      <c r="E769" s="32"/>
    </row>
    <row r="770" spans="5:5" ht="30" customHeight="1" x14ac:dyDescent="0.2">
      <c r="E770" s="32"/>
    </row>
    <row r="771" spans="5:5" ht="30" customHeight="1" x14ac:dyDescent="0.2">
      <c r="E771" s="32"/>
    </row>
    <row r="772" spans="5:5" ht="30" customHeight="1" x14ac:dyDescent="0.2">
      <c r="E772" s="32"/>
    </row>
    <row r="773" spans="5:5" ht="30" customHeight="1" x14ac:dyDescent="0.2">
      <c r="E773" s="32"/>
    </row>
    <row r="774" spans="5:5" ht="30" customHeight="1" x14ac:dyDescent="0.2">
      <c r="E774" s="32"/>
    </row>
    <row r="775" spans="5:5" ht="30" customHeight="1" x14ac:dyDescent="0.2">
      <c r="E775" s="32"/>
    </row>
    <row r="776" spans="5:5" ht="30" customHeight="1" x14ac:dyDescent="0.2">
      <c r="E776" s="32"/>
    </row>
    <row r="777" spans="5:5" ht="30" customHeight="1" x14ac:dyDescent="0.2">
      <c r="E777" s="32"/>
    </row>
    <row r="778" spans="5:5" ht="30" customHeight="1" x14ac:dyDescent="0.2">
      <c r="E778" s="32"/>
    </row>
    <row r="779" spans="5:5" ht="30" customHeight="1" x14ac:dyDescent="0.2">
      <c r="E779" s="32"/>
    </row>
    <row r="780" spans="5:5" ht="30" customHeight="1" x14ac:dyDescent="0.2">
      <c r="E780" s="32"/>
    </row>
    <row r="781" spans="5:5" ht="30" customHeight="1" x14ac:dyDescent="0.2">
      <c r="E781" s="32"/>
    </row>
    <row r="782" spans="5:5" ht="30" customHeight="1" x14ac:dyDescent="0.2">
      <c r="E782" s="32"/>
    </row>
    <row r="783" spans="5:5" ht="30" customHeight="1" x14ac:dyDescent="0.2">
      <c r="E783" s="32"/>
    </row>
    <row r="784" spans="5:5" ht="30" customHeight="1" x14ac:dyDescent="0.2">
      <c r="E784" s="32"/>
    </row>
    <row r="785" spans="5:5" ht="30" customHeight="1" x14ac:dyDescent="0.2">
      <c r="E785" s="32"/>
    </row>
    <row r="786" spans="5:5" ht="30" customHeight="1" x14ac:dyDescent="0.2">
      <c r="E786" s="32"/>
    </row>
    <row r="787" spans="5:5" ht="30" customHeight="1" x14ac:dyDescent="0.2">
      <c r="E787" s="32"/>
    </row>
    <row r="788" spans="5:5" ht="30" customHeight="1" x14ac:dyDescent="0.2">
      <c r="E788" s="32"/>
    </row>
    <row r="789" spans="5:5" ht="30" customHeight="1" x14ac:dyDescent="0.2">
      <c r="E789" s="32"/>
    </row>
    <row r="790" spans="5:5" ht="30" customHeight="1" x14ac:dyDescent="0.2">
      <c r="E790" s="32"/>
    </row>
    <row r="791" spans="5:5" ht="30" customHeight="1" x14ac:dyDescent="0.2">
      <c r="E791" s="32"/>
    </row>
    <row r="792" spans="5:5" ht="30" customHeight="1" x14ac:dyDescent="0.2">
      <c r="E792" s="32"/>
    </row>
    <row r="793" spans="5:5" ht="30" customHeight="1" x14ac:dyDescent="0.2">
      <c r="E793" s="32"/>
    </row>
    <row r="794" spans="5:5" ht="30" customHeight="1" x14ac:dyDescent="0.2">
      <c r="E794" s="32"/>
    </row>
    <row r="795" spans="5:5" ht="30" customHeight="1" x14ac:dyDescent="0.2">
      <c r="E795" s="32"/>
    </row>
    <row r="796" spans="5:5" ht="30" customHeight="1" x14ac:dyDescent="0.2">
      <c r="E796" s="32"/>
    </row>
    <row r="797" spans="5:5" ht="30" customHeight="1" x14ac:dyDescent="0.2">
      <c r="E797" s="32"/>
    </row>
    <row r="798" spans="5:5" ht="30" customHeight="1" x14ac:dyDescent="0.2">
      <c r="E798" s="32"/>
    </row>
    <row r="799" spans="5:5" ht="30" customHeight="1" x14ac:dyDescent="0.2">
      <c r="E799" s="32"/>
    </row>
    <row r="800" spans="5:5" ht="30" customHeight="1" x14ac:dyDescent="0.2">
      <c r="E800" s="32"/>
    </row>
    <row r="801" spans="5:5" ht="30" customHeight="1" x14ac:dyDescent="0.2">
      <c r="E801" s="32"/>
    </row>
    <row r="802" spans="5:5" ht="30" customHeight="1" x14ac:dyDescent="0.2">
      <c r="E802" s="32"/>
    </row>
    <row r="803" spans="5:5" ht="30" customHeight="1" x14ac:dyDescent="0.2">
      <c r="E803" s="32"/>
    </row>
    <row r="804" spans="5:5" ht="30" customHeight="1" x14ac:dyDescent="0.2">
      <c r="E804" s="32"/>
    </row>
    <row r="805" spans="5:5" ht="30" customHeight="1" x14ac:dyDescent="0.2">
      <c r="E805" s="32"/>
    </row>
    <row r="806" spans="5:5" ht="30" customHeight="1" x14ac:dyDescent="0.2">
      <c r="E806" s="32"/>
    </row>
    <row r="807" spans="5:5" ht="30" customHeight="1" x14ac:dyDescent="0.2">
      <c r="E807" s="32"/>
    </row>
    <row r="808" spans="5:5" ht="30" customHeight="1" x14ac:dyDescent="0.2">
      <c r="E808" s="32"/>
    </row>
    <row r="809" spans="5:5" ht="30" customHeight="1" x14ac:dyDescent="0.2">
      <c r="E809" s="32"/>
    </row>
    <row r="810" spans="5:5" ht="30" customHeight="1" x14ac:dyDescent="0.2">
      <c r="E810" s="32"/>
    </row>
    <row r="811" spans="5:5" ht="30" customHeight="1" x14ac:dyDescent="0.2">
      <c r="E811" s="32"/>
    </row>
    <row r="812" spans="5:5" ht="30" customHeight="1" x14ac:dyDescent="0.2">
      <c r="E812" s="32"/>
    </row>
    <row r="813" spans="5:5" ht="30" customHeight="1" x14ac:dyDescent="0.2">
      <c r="E813" s="32"/>
    </row>
    <row r="814" spans="5:5" ht="30" customHeight="1" x14ac:dyDescent="0.2">
      <c r="E814" s="32"/>
    </row>
    <row r="815" spans="5:5" ht="30" customHeight="1" x14ac:dyDescent="0.2">
      <c r="E815" s="32"/>
    </row>
    <row r="816" spans="5:5" ht="30" customHeight="1" x14ac:dyDescent="0.2">
      <c r="E816" s="32"/>
    </row>
    <row r="817" spans="5:5" ht="30" customHeight="1" x14ac:dyDescent="0.2">
      <c r="E817" s="32"/>
    </row>
    <row r="818" spans="5:5" ht="30" customHeight="1" x14ac:dyDescent="0.2">
      <c r="E818" s="32"/>
    </row>
    <row r="819" spans="5:5" ht="30" customHeight="1" x14ac:dyDescent="0.2">
      <c r="E819" s="32"/>
    </row>
    <row r="820" spans="5:5" ht="30" customHeight="1" x14ac:dyDescent="0.2">
      <c r="E820" s="32"/>
    </row>
    <row r="821" spans="5:5" ht="30" customHeight="1" x14ac:dyDescent="0.2">
      <c r="E821" s="32"/>
    </row>
    <row r="822" spans="5:5" ht="30" customHeight="1" x14ac:dyDescent="0.2">
      <c r="E822" s="32"/>
    </row>
    <row r="823" spans="5:5" ht="30" customHeight="1" x14ac:dyDescent="0.2">
      <c r="E823" s="32"/>
    </row>
    <row r="824" spans="5:5" ht="30" customHeight="1" x14ac:dyDescent="0.2">
      <c r="E824" s="32"/>
    </row>
    <row r="825" spans="5:5" ht="30" customHeight="1" x14ac:dyDescent="0.2">
      <c r="E825" s="32"/>
    </row>
    <row r="826" spans="5:5" ht="30" customHeight="1" x14ac:dyDescent="0.2">
      <c r="E826" s="32"/>
    </row>
    <row r="827" spans="5:5" ht="30" customHeight="1" x14ac:dyDescent="0.2">
      <c r="E827" s="32"/>
    </row>
    <row r="828" spans="5:5" ht="30" customHeight="1" x14ac:dyDescent="0.2">
      <c r="E828" s="32"/>
    </row>
    <row r="829" spans="5:5" ht="30" customHeight="1" x14ac:dyDescent="0.2">
      <c r="E829" s="32"/>
    </row>
    <row r="830" spans="5:5" ht="30" customHeight="1" x14ac:dyDescent="0.2">
      <c r="E830" s="32"/>
    </row>
    <row r="831" spans="5:5" ht="30" customHeight="1" x14ac:dyDescent="0.2">
      <c r="E831" s="32"/>
    </row>
    <row r="832" spans="5:5" ht="30" customHeight="1" x14ac:dyDescent="0.2">
      <c r="E832" s="32"/>
    </row>
    <row r="833" spans="5:5" ht="30" customHeight="1" x14ac:dyDescent="0.2">
      <c r="E833" s="32"/>
    </row>
    <row r="834" spans="5:5" ht="30" customHeight="1" x14ac:dyDescent="0.2">
      <c r="E834" s="32"/>
    </row>
    <row r="835" spans="5:5" ht="30" customHeight="1" x14ac:dyDescent="0.2">
      <c r="E835" s="32"/>
    </row>
    <row r="836" spans="5:5" ht="30" customHeight="1" x14ac:dyDescent="0.2">
      <c r="E836" s="32"/>
    </row>
    <row r="837" spans="5:5" ht="30" customHeight="1" x14ac:dyDescent="0.2">
      <c r="E837" s="32"/>
    </row>
    <row r="838" spans="5:5" ht="30" customHeight="1" x14ac:dyDescent="0.2">
      <c r="E838" s="32"/>
    </row>
    <row r="839" spans="5:5" ht="30" customHeight="1" x14ac:dyDescent="0.2">
      <c r="E839" s="32"/>
    </row>
    <row r="840" spans="5:5" ht="30" customHeight="1" x14ac:dyDescent="0.2">
      <c r="E840" s="32"/>
    </row>
    <row r="841" spans="5:5" ht="30" customHeight="1" x14ac:dyDescent="0.2">
      <c r="E841" s="32"/>
    </row>
    <row r="842" spans="5:5" ht="30" customHeight="1" x14ac:dyDescent="0.2">
      <c r="E842" s="32"/>
    </row>
    <row r="843" spans="5:5" ht="30" customHeight="1" x14ac:dyDescent="0.2">
      <c r="E843" s="32"/>
    </row>
    <row r="844" spans="5:5" ht="30" customHeight="1" x14ac:dyDescent="0.2">
      <c r="E844" s="32"/>
    </row>
    <row r="845" spans="5:5" ht="30" customHeight="1" x14ac:dyDescent="0.2">
      <c r="E845" s="32"/>
    </row>
    <row r="846" spans="5:5" ht="30" customHeight="1" x14ac:dyDescent="0.2">
      <c r="E846" s="32"/>
    </row>
    <row r="847" spans="5:5" ht="30" customHeight="1" x14ac:dyDescent="0.2">
      <c r="E847" s="32"/>
    </row>
    <row r="848" spans="5:5" ht="30" customHeight="1" x14ac:dyDescent="0.2">
      <c r="E848" s="32"/>
    </row>
    <row r="849" spans="5:5" ht="30" customHeight="1" x14ac:dyDescent="0.2">
      <c r="E849" s="32"/>
    </row>
    <row r="850" spans="5:5" ht="30" customHeight="1" x14ac:dyDescent="0.2">
      <c r="E850" s="32"/>
    </row>
    <row r="851" spans="5:5" ht="30" customHeight="1" x14ac:dyDescent="0.2">
      <c r="E851" s="32"/>
    </row>
    <row r="852" spans="5:5" ht="30" customHeight="1" x14ac:dyDescent="0.2">
      <c r="E852" s="32"/>
    </row>
    <row r="853" spans="5:5" ht="30" customHeight="1" x14ac:dyDescent="0.2">
      <c r="E853" s="32"/>
    </row>
    <row r="854" spans="5:5" ht="30" customHeight="1" x14ac:dyDescent="0.2">
      <c r="E854" s="32"/>
    </row>
    <row r="855" spans="5:5" ht="30" customHeight="1" x14ac:dyDescent="0.2">
      <c r="E855" s="32"/>
    </row>
    <row r="856" spans="5:5" ht="30" customHeight="1" x14ac:dyDescent="0.2">
      <c r="E856" s="32"/>
    </row>
    <row r="857" spans="5:5" ht="30" customHeight="1" x14ac:dyDescent="0.2">
      <c r="E857" s="32"/>
    </row>
    <row r="858" spans="5:5" ht="30" customHeight="1" x14ac:dyDescent="0.2">
      <c r="E858" s="32"/>
    </row>
    <row r="859" spans="5:5" ht="30" customHeight="1" x14ac:dyDescent="0.2">
      <c r="E859" s="32"/>
    </row>
    <row r="860" spans="5:5" ht="30" customHeight="1" x14ac:dyDescent="0.2">
      <c r="E860" s="32"/>
    </row>
    <row r="861" spans="5:5" ht="30" customHeight="1" x14ac:dyDescent="0.2">
      <c r="E861" s="32"/>
    </row>
    <row r="862" spans="5:5" ht="30" customHeight="1" x14ac:dyDescent="0.2">
      <c r="E862" s="32"/>
    </row>
    <row r="863" spans="5:5" ht="30" customHeight="1" x14ac:dyDescent="0.2">
      <c r="E863" s="32"/>
    </row>
    <row r="864" spans="5:5" ht="30" customHeight="1" x14ac:dyDescent="0.2">
      <c r="E864" s="32"/>
    </row>
    <row r="865" spans="5:5" ht="30" customHeight="1" x14ac:dyDescent="0.2">
      <c r="E865" s="32"/>
    </row>
    <row r="866" spans="5:5" ht="30" customHeight="1" x14ac:dyDescent="0.2">
      <c r="E866" s="32"/>
    </row>
    <row r="867" spans="5:5" ht="30" customHeight="1" x14ac:dyDescent="0.2">
      <c r="E867" s="32"/>
    </row>
    <row r="868" spans="5:5" ht="30" customHeight="1" x14ac:dyDescent="0.2">
      <c r="E868" s="32"/>
    </row>
    <row r="869" spans="5:5" ht="30" customHeight="1" x14ac:dyDescent="0.2">
      <c r="E869" s="32"/>
    </row>
    <row r="870" spans="5:5" ht="30" customHeight="1" x14ac:dyDescent="0.2">
      <c r="E870" s="32"/>
    </row>
    <row r="871" spans="5:5" ht="30" customHeight="1" x14ac:dyDescent="0.2">
      <c r="E871" s="32"/>
    </row>
    <row r="872" spans="5:5" ht="30" customHeight="1" x14ac:dyDescent="0.2">
      <c r="E872" s="32"/>
    </row>
    <row r="873" spans="5:5" ht="30" customHeight="1" x14ac:dyDescent="0.2">
      <c r="E873" s="32"/>
    </row>
    <row r="874" spans="5:5" ht="30" customHeight="1" x14ac:dyDescent="0.2">
      <c r="E874" s="32"/>
    </row>
    <row r="875" spans="5:5" ht="30" customHeight="1" x14ac:dyDescent="0.2">
      <c r="E875" s="32"/>
    </row>
    <row r="876" spans="5:5" ht="30" customHeight="1" x14ac:dyDescent="0.2">
      <c r="E876" s="32"/>
    </row>
    <row r="877" spans="5:5" ht="30" customHeight="1" x14ac:dyDescent="0.2">
      <c r="E877" s="32"/>
    </row>
    <row r="878" spans="5:5" ht="30" customHeight="1" x14ac:dyDescent="0.2">
      <c r="E878" s="32"/>
    </row>
    <row r="879" spans="5:5" ht="30" customHeight="1" x14ac:dyDescent="0.2">
      <c r="E879" s="32"/>
    </row>
    <row r="880" spans="5:5" ht="30" customHeight="1" x14ac:dyDescent="0.2">
      <c r="E880" s="32"/>
    </row>
    <row r="881" spans="5:5" ht="30" customHeight="1" x14ac:dyDescent="0.2">
      <c r="E881" s="32"/>
    </row>
    <row r="882" spans="5:5" ht="30" customHeight="1" x14ac:dyDescent="0.2">
      <c r="E882" s="32"/>
    </row>
    <row r="883" spans="5:5" ht="30" customHeight="1" x14ac:dyDescent="0.2">
      <c r="E883" s="32"/>
    </row>
    <row r="884" spans="5:5" ht="30" customHeight="1" x14ac:dyDescent="0.2">
      <c r="E884" s="32"/>
    </row>
    <row r="885" spans="5:5" ht="30" customHeight="1" x14ac:dyDescent="0.2">
      <c r="E885" s="32"/>
    </row>
    <row r="886" spans="5:5" ht="30" customHeight="1" x14ac:dyDescent="0.2">
      <c r="E886" s="32"/>
    </row>
    <row r="887" spans="5:5" ht="30" customHeight="1" x14ac:dyDescent="0.2">
      <c r="E887" s="32"/>
    </row>
    <row r="888" spans="5:5" ht="30" customHeight="1" x14ac:dyDescent="0.2">
      <c r="E888" s="32"/>
    </row>
    <row r="889" spans="5:5" ht="30" customHeight="1" x14ac:dyDescent="0.2">
      <c r="E889" s="32"/>
    </row>
    <row r="890" spans="5:5" ht="30" customHeight="1" x14ac:dyDescent="0.2">
      <c r="E890" s="32"/>
    </row>
    <row r="891" spans="5:5" ht="30" customHeight="1" x14ac:dyDescent="0.2">
      <c r="E891" s="32"/>
    </row>
    <row r="892" spans="5:5" ht="30" customHeight="1" x14ac:dyDescent="0.2">
      <c r="E892" s="32"/>
    </row>
    <row r="893" spans="5:5" ht="30" customHeight="1" x14ac:dyDescent="0.2">
      <c r="E893" s="32"/>
    </row>
    <row r="894" spans="5:5" ht="30" customHeight="1" x14ac:dyDescent="0.2">
      <c r="E894" s="32"/>
    </row>
    <row r="895" spans="5:5" ht="30" customHeight="1" x14ac:dyDescent="0.2">
      <c r="E895" s="32"/>
    </row>
    <row r="896" spans="5:5" ht="30" customHeight="1" x14ac:dyDescent="0.2">
      <c r="E896" s="32"/>
    </row>
    <row r="897" spans="5:5" ht="30" customHeight="1" x14ac:dyDescent="0.2">
      <c r="E897" s="32"/>
    </row>
    <row r="898" spans="5:5" ht="30" customHeight="1" x14ac:dyDescent="0.2">
      <c r="E898" s="32"/>
    </row>
    <row r="899" spans="5:5" ht="30" customHeight="1" x14ac:dyDescent="0.2">
      <c r="E899" s="32"/>
    </row>
    <row r="900" spans="5:5" ht="30" customHeight="1" x14ac:dyDescent="0.2">
      <c r="E900" s="32"/>
    </row>
    <row r="901" spans="5:5" ht="30" customHeight="1" x14ac:dyDescent="0.2">
      <c r="E901" s="32"/>
    </row>
    <row r="902" spans="5:5" ht="30" customHeight="1" x14ac:dyDescent="0.2">
      <c r="E902" s="32"/>
    </row>
    <row r="903" spans="5:5" ht="30" customHeight="1" x14ac:dyDescent="0.2">
      <c r="E903" s="32"/>
    </row>
    <row r="904" spans="5:5" ht="30" customHeight="1" x14ac:dyDescent="0.2">
      <c r="E904" s="32"/>
    </row>
    <row r="905" spans="5:5" ht="30" customHeight="1" x14ac:dyDescent="0.2">
      <c r="E905" s="32"/>
    </row>
    <row r="906" spans="5:5" ht="30" customHeight="1" x14ac:dyDescent="0.2">
      <c r="E906" s="32"/>
    </row>
    <row r="907" spans="5:5" ht="30" customHeight="1" x14ac:dyDescent="0.2">
      <c r="E907" s="32"/>
    </row>
    <row r="908" spans="5:5" ht="30" customHeight="1" x14ac:dyDescent="0.2">
      <c r="E908" s="32"/>
    </row>
    <row r="909" spans="5:5" ht="30" customHeight="1" x14ac:dyDescent="0.2">
      <c r="E909" s="32"/>
    </row>
    <row r="910" spans="5:5" ht="30" customHeight="1" x14ac:dyDescent="0.2">
      <c r="E910" s="32"/>
    </row>
    <row r="911" spans="5:5" ht="30" customHeight="1" x14ac:dyDescent="0.2">
      <c r="E911" s="32"/>
    </row>
    <row r="912" spans="5:5" ht="30" customHeight="1" x14ac:dyDescent="0.2">
      <c r="E912" s="32"/>
    </row>
    <row r="913" spans="5:5" ht="30" customHeight="1" x14ac:dyDescent="0.2">
      <c r="E913" s="32"/>
    </row>
    <row r="914" spans="5:5" ht="30" customHeight="1" x14ac:dyDescent="0.2">
      <c r="E914" s="32"/>
    </row>
    <row r="915" spans="5:5" ht="30" customHeight="1" x14ac:dyDescent="0.2">
      <c r="E915" s="32"/>
    </row>
    <row r="916" spans="5:5" ht="30" customHeight="1" x14ac:dyDescent="0.2">
      <c r="E916" s="32"/>
    </row>
    <row r="917" spans="5:5" ht="30" customHeight="1" x14ac:dyDescent="0.2">
      <c r="E917" s="32"/>
    </row>
    <row r="918" spans="5:5" ht="30" customHeight="1" x14ac:dyDescent="0.2">
      <c r="E918" s="32"/>
    </row>
    <row r="919" spans="5:5" ht="30" customHeight="1" x14ac:dyDescent="0.2">
      <c r="E919" s="32"/>
    </row>
    <row r="920" spans="5:5" ht="30" customHeight="1" x14ac:dyDescent="0.2">
      <c r="E920" s="32"/>
    </row>
    <row r="921" spans="5:5" ht="30" customHeight="1" x14ac:dyDescent="0.2">
      <c r="E921" s="32"/>
    </row>
    <row r="922" spans="5:5" ht="30" customHeight="1" x14ac:dyDescent="0.2">
      <c r="E922" s="32"/>
    </row>
    <row r="923" spans="5:5" ht="30" customHeight="1" x14ac:dyDescent="0.2">
      <c r="E923" s="32"/>
    </row>
    <row r="924" spans="5:5" ht="30" customHeight="1" x14ac:dyDescent="0.2">
      <c r="E924" s="32"/>
    </row>
    <row r="925" spans="5:5" ht="30" customHeight="1" x14ac:dyDescent="0.2">
      <c r="E925" s="32"/>
    </row>
    <row r="926" spans="5:5" ht="30" customHeight="1" x14ac:dyDescent="0.2">
      <c r="E926" s="32"/>
    </row>
    <row r="927" spans="5:5" ht="30" customHeight="1" x14ac:dyDescent="0.2">
      <c r="E927" s="32"/>
    </row>
    <row r="928" spans="5:5" ht="30" customHeight="1" x14ac:dyDescent="0.2">
      <c r="E928" s="32"/>
    </row>
    <row r="929" spans="5:5" ht="30" customHeight="1" x14ac:dyDescent="0.2">
      <c r="E929" s="32"/>
    </row>
    <row r="930" spans="5:5" ht="30" customHeight="1" x14ac:dyDescent="0.2">
      <c r="E930" s="32"/>
    </row>
    <row r="931" spans="5:5" ht="30" customHeight="1" x14ac:dyDescent="0.2">
      <c r="E931" s="32"/>
    </row>
    <row r="932" spans="5:5" ht="30" customHeight="1" x14ac:dyDescent="0.2">
      <c r="E932" s="32"/>
    </row>
    <row r="933" spans="5:5" ht="30" customHeight="1" x14ac:dyDescent="0.2">
      <c r="E933" s="32"/>
    </row>
    <row r="934" spans="5:5" ht="30" customHeight="1" x14ac:dyDescent="0.2">
      <c r="E934" s="32"/>
    </row>
    <row r="935" spans="5:5" ht="30" customHeight="1" x14ac:dyDescent="0.2">
      <c r="E935" s="32"/>
    </row>
    <row r="936" spans="5:5" ht="30" customHeight="1" x14ac:dyDescent="0.2">
      <c r="E936" s="32"/>
    </row>
    <row r="937" spans="5:5" ht="30" customHeight="1" x14ac:dyDescent="0.2">
      <c r="E937" s="32"/>
    </row>
    <row r="938" spans="5:5" ht="30" customHeight="1" x14ac:dyDescent="0.2">
      <c r="E938" s="32"/>
    </row>
    <row r="939" spans="5:5" ht="30" customHeight="1" x14ac:dyDescent="0.2">
      <c r="E939" s="32"/>
    </row>
    <row r="940" spans="5:5" ht="30" customHeight="1" x14ac:dyDescent="0.2">
      <c r="E940" s="32"/>
    </row>
    <row r="941" spans="5:5" ht="30" customHeight="1" x14ac:dyDescent="0.2">
      <c r="E941" s="32"/>
    </row>
    <row r="942" spans="5:5" ht="30" customHeight="1" x14ac:dyDescent="0.2">
      <c r="E942" s="32"/>
    </row>
    <row r="943" spans="5:5" ht="30" customHeight="1" x14ac:dyDescent="0.2">
      <c r="E943" s="32"/>
    </row>
    <row r="944" spans="5:5" ht="30" customHeight="1" x14ac:dyDescent="0.2">
      <c r="E944" s="32"/>
    </row>
    <row r="945" spans="5:5" ht="30" customHeight="1" x14ac:dyDescent="0.2">
      <c r="E945" s="32"/>
    </row>
    <row r="946" spans="5:5" ht="30" customHeight="1" x14ac:dyDescent="0.2">
      <c r="E946" s="32"/>
    </row>
    <row r="947" spans="5:5" ht="30" customHeight="1" x14ac:dyDescent="0.2">
      <c r="E947" s="32"/>
    </row>
    <row r="948" spans="5:5" ht="30" customHeight="1" x14ac:dyDescent="0.2">
      <c r="E948" s="32"/>
    </row>
    <row r="949" spans="5:5" ht="30" customHeight="1" x14ac:dyDescent="0.2">
      <c r="E949" s="32"/>
    </row>
    <row r="950" spans="5:5" ht="30" customHeight="1" x14ac:dyDescent="0.2">
      <c r="E950" s="32"/>
    </row>
    <row r="951" spans="5:5" ht="30" customHeight="1" x14ac:dyDescent="0.2">
      <c r="E951" s="32"/>
    </row>
    <row r="952" spans="5:5" ht="30" customHeight="1" x14ac:dyDescent="0.2">
      <c r="E952" s="32"/>
    </row>
    <row r="953" spans="5:5" ht="30" customHeight="1" x14ac:dyDescent="0.2">
      <c r="E953" s="32"/>
    </row>
    <row r="954" spans="5:5" ht="30" customHeight="1" x14ac:dyDescent="0.2">
      <c r="E954" s="32"/>
    </row>
    <row r="955" spans="5:5" ht="30" customHeight="1" x14ac:dyDescent="0.2">
      <c r="E955" s="32"/>
    </row>
    <row r="956" spans="5:5" ht="30" customHeight="1" x14ac:dyDescent="0.2">
      <c r="E956" s="32"/>
    </row>
    <row r="957" spans="5:5" ht="30" customHeight="1" x14ac:dyDescent="0.2">
      <c r="E957" s="32"/>
    </row>
    <row r="958" spans="5:5" ht="30" customHeight="1" x14ac:dyDescent="0.2">
      <c r="E958" s="32"/>
    </row>
    <row r="959" spans="5:5" ht="30" customHeight="1" x14ac:dyDescent="0.2">
      <c r="E959" s="32"/>
    </row>
    <row r="960" spans="5:5" ht="30" customHeight="1" x14ac:dyDescent="0.2">
      <c r="E960" s="32"/>
    </row>
    <row r="961" spans="5:5" ht="30" customHeight="1" x14ac:dyDescent="0.2">
      <c r="E961" s="32"/>
    </row>
    <row r="962" spans="5:5" ht="30" customHeight="1" x14ac:dyDescent="0.2">
      <c r="E962" s="32"/>
    </row>
    <row r="963" spans="5:5" ht="30" customHeight="1" x14ac:dyDescent="0.2">
      <c r="E963" s="32"/>
    </row>
    <row r="964" spans="5:5" ht="30" customHeight="1" x14ac:dyDescent="0.2">
      <c r="E964" s="32"/>
    </row>
    <row r="965" spans="5:5" ht="30" customHeight="1" x14ac:dyDescent="0.2">
      <c r="E965" s="32"/>
    </row>
    <row r="966" spans="5:5" ht="30" customHeight="1" x14ac:dyDescent="0.2">
      <c r="E966" s="32"/>
    </row>
    <row r="967" spans="5:5" ht="30" customHeight="1" x14ac:dyDescent="0.2">
      <c r="E967" s="32"/>
    </row>
    <row r="968" spans="5:5" ht="30" customHeight="1" x14ac:dyDescent="0.2">
      <c r="E968" s="32"/>
    </row>
    <row r="969" spans="5:5" ht="30" customHeight="1" x14ac:dyDescent="0.2">
      <c r="E969" s="32"/>
    </row>
    <row r="970" spans="5:5" ht="30" customHeight="1" x14ac:dyDescent="0.2">
      <c r="E970" s="32"/>
    </row>
    <row r="971" spans="5:5" ht="30" customHeight="1" x14ac:dyDescent="0.2">
      <c r="E971" s="32"/>
    </row>
    <row r="972" spans="5:5" ht="30" customHeight="1" x14ac:dyDescent="0.2">
      <c r="E972" s="32"/>
    </row>
    <row r="973" spans="5:5" ht="30" customHeight="1" x14ac:dyDescent="0.2">
      <c r="E973" s="32"/>
    </row>
    <row r="974" spans="5:5" ht="30" customHeight="1" x14ac:dyDescent="0.2">
      <c r="E974" s="32"/>
    </row>
    <row r="975" spans="5:5" ht="30" customHeight="1" x14ac:dyDescent="0.2">
      <c r="E975" s="32"/>
    </row>
    <row r="976" spans="5:5" ht="30" customHeight="1" x14ac:dyDescent="0.2">
      <c r="E976" s="32"/>
    </row>
    <row r="977" spans="5:5" ht="30" customHeight="1" x14ac:dyDescent="0.2">
      <c r="E977" s="32"/>
    </row>
    <row r="978" spans="5:5" ht="30" customHeight="1" x14ac:dyDescent="0.2">
      <c r="E978" s="32"/>
    </row>
    <row r="979" spans="5:5" ht="30" customHeight="1" x14ac:dyDescent="0.2">
      <c r="E979" s="32"/>
    </row>
    <row r="980" spans="5:5" ht="30" customHeight="1" x14ac:dyDescent="0.2">
      <c r="E980" s="32"/>
    </row>
    <row r="981" spans="5:5" ht="30" customHeight="1" x14ac:dyDescent="0.2">
      <c r="E981" s="32"/>
    </row>
    <row r="982" spans="5:5" ht="30" customHeight="1" x14ac:dyDescent="0.2">
      <c r="E982" s="32"/>
    </row>
    <row r="983" spans="5:5" ht="30" customHeight="1" x14ac:dyDescent="0.2">
      <c r="E983" s="32"/>
    </row>
    <row r="984" spans="5:5" ht="30" customHeight="1" x14ac:dyDescent="0.2">
      <c r="E984" s="32"/>
    </row>
    <row r="985" spans="5:5" ht="30" customHeight="1" x14ac:dyDescent="0.2">
      <c r="E985" s="32"/>
    </row>
    <row r="986" spans="5:5" ht="30" customHeight="1" x14ac:dyDescent="0.2">
      <c r="E986" s="32"/>
    </row>
    <row r="987" spans="5:5" ht="30" customHeight="1" x14ac:dyDescent="0.2">
      <c r="E987" s="32"/>
    </row>
    <row r="988" spans="5:5" ht="30" customHeight="1" x14ac:dyDescent="0.2">
      <c r="E988" s="32"/>
    </row>
    <row r="989" spans="5:5" ht="30" customHeight="1" x14ac:dyDescent="0.2">
      <c r="E989" s="32"/>
    </row>
    <row r="990" spans="5:5" ht="30" customHeight="1" x14ac:dyDescent="0.2">
      <c r="E990" s="32"/>
    </row>
    <row r="991" spans="5:5" ht="30" customHeight="1" x14ac:dyDescent="0.2">
      <c r="E991" s="32"/>
    </row>
    <row r="992" spans="5:5" ht="30" customHeight="1" x14ac:dyDescent="0.2">
      <c r="E992" s="32"/>
    </row>
    <row r="993" spans="5:5" ht="30" customHeight="1" x14ac:dyDescent="0.2">
      <c r="E993" s="32"/>
    </row>
    <row r="994" spans="5:5" ht="30" customHeight="1" x14ac:dyDescent="0.2">
      <c r="E994" s="32"/>
    </row>
    <row r="995" spans="5:5" ht="30" customHeight="1" x14ac:dyDescent="0.2">
      <c r="E995" s="32"/>
    </row>
    <row r="996" spans="5:5" ht="30" customHeight="1" x14ac:dyDescent="0.2">
      <c r="E996" s="32"/>
    </row>
    <row r="997" spans="5:5" ht="30" customHeight="1" x14ac:dyDescent="0.2">
      <c r="E997" s="32"/>
    </row>
    <row r="998" spans="5:5" ht="30" customHeight="1" x14ac:dyDescent="0.2">
      <c r="E998" s="32"/>
    </row>
    <row r="999" spans="5:5" ht="30" customHeight="1" x14ac:dyDescent="0.2">
      <c r="E999" s="32"/>
    </row>
    <row r="1000" spans="5:5" ht="30" customHeight="1" x14ac:dyDescent="0.2">
      <c r="E1000" s="32"/>
    </row>
    <row r="1001" spans="5:5" ht="30" customHeight="1" x14ac:dyDescent="0.2">
      <c r="E1001" s="32"/>
    </row>
    <row r="1002" spans="5:5" ht="30" customHeight="1" x14ac:dyDescent="0.2">
      <c r="E1002" s="32"/>
    </row>
    <row r="1003" spans="5:5" ht="30" customHeight="1" x14ac:dyDescent="0.2">
      <c r="E1003" s="32"/>
    </row>
    <row r="1004" spans="5:5" ht="30" customHeight="1" x14ac:dyDescent="0.2">
      <c r="E1004" s="32"/>
    </row>
    <row r="1005" spans="5:5" ht="30" customHeight="1" x14ac:dyDescent="0.2">
      <c r="E1005" s="32"/>
    </row>
    <row r="1006" spans="5:5" ht="30" customHeight="1" x14ac:dyDescent="0.2">
      <c r="E1006" s="32"/>
    </row>
    <row r="1007" spans="5:5" ht="30" customHeight="1" x14ac:dyDescent="0.2">
      <c r="E1007" s="32"/>
    </row>
    <row r="1008" spans="5:5" ht="30" customHeight="1" x14ac:dyDescent="0.2">
      <c r="E1008" s="32"/>
    </row>
    <row r="1009" spans="5:5" ht="30" customHeight="1" x14ac:dyDescent="0.2">
      <c r="E1009" s="32"/>
    </row>
    <row r="1010" spans="5:5" ht="30" customHeight="1" x14ac:dyDescent="0.2">
      <c r="E1010" s="32"/>
    </row>
    <row r="1011" spans="5:5" ht="30" customHeight="1" x14ac:dyDescent="0.2">
      <c r="E1011" s="32"/>
    </row>
    <row r="1012" spans="5:5" ht="30" customHeight="1" x14ac:dyDescent="0.2">
      <c r="E1012" s="32"/>
    </row>
    <row r="1013" spans="5:5" ht="30" customHeight="1" x14ac:dyDescent="0.2">
      <c r="E1013" s="32"/>
    </row>
    <row r="1014" spans="5:5" ht="30" customHeight="1" x14ac:dyDescent="0.2">
      <c r="E1014" s="32"/>
    </row>
    <row r="1015" spans="5:5" ht="30" customHeight="1" x14ac:dyDescent="0.2">
      <c r="E1015" s="32"/>
    </row>
    <row r="1016" spans="5:5" ht="30" customHeight="1" x14ac:dyDescent="0.2">
      <c r="E1016" s="32"/>
    </row>
    <row r="1017" spans="5:5" ht="30" customHeight="1" x14ac:dyDescent="0.2">
      <c r="E1017" s="32"/>
    </row>
    <row r="1018" spans="5:5" ht="30" customHeight="1" x14ac:dyDescent="0.2">
      <c r="E1018" s="32"/>
    </row>
    <row r="1019" spans="5:5" ht="30" customHeight="1" x14ac:dyDescent="0.2">
      <c r="E1019" s="32"/>
    </row>
    <row r="1020" spans="5:5" ht="30" customHeight="1" x14ac:dyDescent="0.2">
      <c r="E1020" s="32"/>
    </row>
    <row r="1021" spans="5:5" ht="30" customHeight="1" x14ac:dyDescent="0.2">
      <c r="E1021" s="32"/>
    </row>
    <row r="1022" spans="5:5" ht="30" customHeight="1" x14ac:dyDescent="0.2">
      <c r="E1022" s="32"/>
    </row>
    <row r="1023" spans="5:5" ht="30" customHeight="1" x14ac:dyDescent="0.2">
      <c r="E1023" s="32"/>
    </row>
    <row r="1024" spans="5:5" ht="30" customHeight="1" x14ac:dyDescent="0.2">
      <c r="E1024" s="32"/>
    </row>
    <row r="1025" spans="5:5" ht="30" customHeight="1" x14ac:dyDescent="0.2">
      <c r="E1025" s="32"/>
    </row>
    <row r="1026" spans="5:5" ht="30" customHeight="1" x14ac:dyDescent="0.2">
      <c r="E1026" s="32"/>
    </row>
    <row r="1027" spans="5:5" ht="30" customHeight="1" x14ac:dyDescent="0.2">
      <c r="E1027" s="32"/>
    </row>
    <row r="1028" spans="5:5" ht="30" customHeight="1" x14ac:dyDescent="0.2">
      <c r="E1028" s="32"/>
    </row>
    <row r="1029" spans="5:5" ht="30" customHeight="1" x14ac:dyDescent="0.2">
      <c r="E1029" s="32"/>
    </row>
    <row r="1030" spans="5:5" ht="30" customHeight="1" x14ac:dyDescent="0.2">
      <c r="E1030" s="32"/>
    </row>
    <row r="1031" spans="5:5" ht="30" customHeight="1" x14ac:dyDescent="0.2">
      <c r="E1031" s="32"/>
    </row>
    <row r="1032" spans="5:5" ht="30" customHeight="1" x14ac:dyDescent="0.2">
      <c r="E1032" s="32"/>
    </row>
    <row r="1033" spans="5:5" ht="30" customHeight="1" x14ac:dyDescent="0.2">
      <c r="E1033" s="32"/>
    </row>
    <row r="1034" spans="5:5" ht="30" customHeight="1" x14ac:dyDescent="0.2">
      <c r="E1034" s="32"/>
    </row>
    <row r="1035" spans="5:5" ht="30" customHeight="1" x14ac:dyDescent="0.2">
      <c r="E1035" s="32"/>
    </row>
    <row r="1036" spans="5:5" ht="30" customHeight="1" x14ac:dyDescent="0.2">
      <c r="E1036" s="32"/>
    </row>
    <row r="1037" spans="5:5" ht="30" customHeight="1" x14ac:dyDescent="0.2">
      <c r="E1037" s="32"/>
    </row>
    <row r="1038" spans="5:5" ht="30" customHeight="1" x14ac:dyDescent="0.2">
      <c r="E1038" s="32"/>
    </row>
    <row r="1039" spans="5:5" ht="30" customHeight="1" x14ac:dyDescent="0.2">
      <c r="E1039" s="32"/>
    </row>
    <row r="1040" spans="5:5" ht="30" customHeight="1" x14ac:dyDescent="0.2">
      <c r="E1040" s="32"/>
    </row>
    <row r="1041" spans="5:5" ht="30" customHeight="1" x14ac:dyDescent="0.2">
      <c r="E1041" s="32"/>
    </row>
    <row r="1042" spans="5:5" ht="30" customHeight="1" x14ac:dyDescent="0.2">
      <c r="E1042" s="32"/>
    </row>
    <row r="1043" spans="5:5" ht="30" customHeight="1" x14ac:dyDescent="0.2">
      <c r="E1043" s="32"/>
    </row>
    <row r="1044" spans="5:5" ht="30" customHeight="1" x14ac:dyDescent="0.2">
      <c r="E1044" s="32"/>
    </row>
    <row r="1045" spans="5:5" ht="30" customHeight="1" x14ac:dyDescent="0.2">
      <c r="E1045" s="32"/>
    </row>
    <row r="1046" spans="5:5" ht="30" customHeight="1" x14ac:dyDescent="0.2">
      <c r="E1046" s="32"/>
    </row>
    <row r="1047" spans="5:5" ht="30" customHeight="1" x14ac:dyDescent="0.2">
      <c r="E1047" s="32"/>
    </row>
    <row r="1048" spans="5:5" ht="30" customHeight="1" x14ac:dyDescent="0.2">
      <c r="E1048" s="32"/>
    </row>
    <row r="1049" spans="5:5" ht="30" customHeight="1" x14ac:dyDescent="0.2">
      <c r="E1049" s="32"/>
    </row>
    <row r="1050" spans="5:5" ht="30" customHeight="1" x14ac:dyDescent="0.2">
      <c r="E1050" s="32"/>
    </row>
    <row r="1051" spans="5:5" ht="30" customHeight="1" x14ac:dyDescent="0.2">
      <c r="E1051" s="32"/>
    </row>
    <row r="1052" spans="5:5" ht="30" customHeight="1" x14ac:dyDescent="0.2">
      <c r="E1052" s="32"/>
    </row>
    <row r="1053" spans="5:5" ht="30" customHeight="1" x14ac:dyDescent="0.2">
      <c r="E1053" s="32"/>
    </row>
    <row r="1054" spans="5:5" ht="30" customHeight="1" x14ac:dyDescent="0.2">
      <c r="E1054" s="32"/>
    </row>
    <row r="1055" spans="5:5" ht="30" customHeight="1" x14ac:dyDescent="0.2">
      <c r="E1055" s="32"/>
    </row>
    <row r="1056" spans="5:5" ht="30" customHeight="1" x14ac:dyDescent="0.2">
      <c r="E1056" s="32"/>
    </row>
    <row r="1057" spans="5:5" ht="30" customHeight="1" x14ac:dyDescent="0.2">
      <c r="E1057" s="32"/>
    </row>
    <row r="1058" spans="5:5" ht="30" customHeight="1" x14ac:dyDescent="0.2">
      <c r="E1058" s="32"/>
    </row>
    <row r="1059" spans="5:5" ht="30" customHeight="1" x14ac:dyDescent="0.2">
      <c r="E1059" s="32"/>
    </row>
    <row r="1060" spans="5:5" ht="30" customHeight="1" x14ac:dyDescent="0.2">
      <c r="E1060" s="32"/>
    </row>
    <row r="1061" spans="5:5" ht="30" customHeight="1" x14ac:dyDescent="0.2">
      <c r="E1061" s="32"/>
    </row>
    <row r="1062" spans="5:5" ht="30" customHeight="1" x14ac:dyDescent="0.2">
      <c r="E1062" s="32"/>
    </row>
    <row r="1063" spans="5:5" ht="30" customHeight="1" x14ac:dyDescent="0.2">
      <c r="E1063" s="32"/>
    </row>
    <row r="1064" spans="5:5" ht="30" customHeight="1" x14ac:dyDescent="0.2">
      <c r="E1064" s="32"/>
    </row>
    <row r="1065" spans="5:5" ht="30" customHeight="1" x14ac:dyDescent="0.2">
      <c r="E1065" s="32"/>
    </row>
    <row r="1066" spans="5:5" ht="30" customHeight="1" x14ac:dyDescent="0.2">
      <c r="E1066" s="32"/>
    </row>
    <row r="1067" spans="5:5" ht="30" customHeight="1" x14ac:dyDescent="0.2">
      <c r="E1067" s="32"/>
    </row>
    <row r="1068" spans="5:5" ht="30" customHeight="1" x14ac:dyDescent="0.2">
      <c r="E1068" s="32"/>
    </row>
    <row r="1069" spans="5:5" ht="30" customHeight="1" x14ac:dyDescent="0.2">
      <c r="E1069" s="32"/>
    </row>
    <row r="1070" spans="5:5" ht="30" customHeight="1" x14ac:dyDescent="0.2">
      <c r="E1070" s="32"/>
    </row>
    <row r="1071" spans="5:5" ht="30" customHeight="1" x14ac:dyDescent="0.2">
      <c r="E1071" s="32"/>
    </row>
    <row r="1072" spans="5:5" ht="30" customHeight="1" x14ac:dyDescent="0.2">
      <c r="E1072" s="32"/>
    </row>
    <row r="1073" spans="5:5" ht="30" customHeight="1" x14ac:dyDescent="0.2">
      <c r="E1073" s="32"/>
    </row>
    <row r="1074" spans="5:5" ht="30" customHeight="1" x14ac:dyDescent="0.2">
      <c r="E1074" s="32"/>
    </row>
    <row r="1075" spans="5:5" ht="30" customHeight="1" x14ac:dyDescent="0.2">
      <c r="E1075" s="32"/>
    </row>
    <row r="1076" spans="5:5" ht="30" customHeight="1" x14ac:dyDescent="0.2">
      <c r="E1076" s="32"/>
    </row>
    <row r="1077" spans="5:5" ht="30" customHeight="1" x14ac:dyDescent="0.2">
      <c r="E1077" s="32"/>
    </row>
    <row r="1078" spans="5:5" ht="30" customHeight="1" x14ac:dyDescent="0.2">
      <c r="E1078" s="32"/>
    </row>
    <row r="1079" spans="5:5" ht="30" customHeight="1" x14ac:dyDescent="0.2">
      <c r="E1079" s="32"/>
    </row>
    <row r="1080" spans="5:5" ht="30" customHeight="1" x14ac:dyDescent="0.2">
      <c r="E1080" s="32"/>
    </row>
    <row r="1081" spans="5:5" ht="30" customHeight="1" x14ac:dyDescent="0.2">
      <c r="E1081" s="32"/>
    </row>
    <row r="1082" spans="5:5" ht="30" customHeight="1" x14ac:dyDescent="0.2">
      <c r="E1082" s="32"/>
    </row>
    <row r="1083" spans="5:5" ht="30" customHeight="1" x14ac:dyDescent="0.2">
      <c r="E1083" s="32"/>
    </row>
    <row r="1084" spans="5:5" ht="30" customHeight="1" x14ac:dyDescent="0.2">
      <c r="E1084" s="32"/>
    </row>
    <row r="1085" spans="5:5" ht="30" customHeight="1" x14ac:dyDescent="0.2">
      <c r="E1085" s="32"/>
    </row>
    <row r="1086" spans="5:5" ht="30" customHeight="1" x14ac:dyDescent="0.2">
      <c r="E1086" s="32"/>
    </row>
    <row r="1087" spans="5:5" ht="30" customHeight="1" x14ac:dyDescent="0.2">
      <c r="E1087" s="32"/>
    </row>
    <row r="1088" spans="5:5" ht="30" customHeight="1" x14ac:dyDescent="0.2">
      <c r="E1088" s="32"/>
    </row>
    <row r="1089" spans="5:5" ht="30" customHeight="1" x14ac:dyDescent="0.2">
      <c r="E1089" s="32"/>
    </row>
    <row r="1090" spans="5:5" ht="30" customHeight="1" x14ac:dyDescent="0.2">
      <c r="E1090" s="32"/>
    </row>
    <row r="1091" spans="5:5" ht="30" customHeight="1" x14ac:dyDescent="0.2">
      <c r="E1091" s="32"/>
    </row>
    <row r="1092" spans="5:5" ht="30" customHeight="1" x14ac:dyDescent="0.2">
      <c r="E1092" s="32"/>
    </row>
    <row r="1093" spans="5:5" ht="30" customHeight="1" x14ac:dyDescent="0.2">
      <c r="E1093" s="32"/>
    </row>
    <row r="1094" spans="5:5" ht="30" customHeight="1" x14ac:dyDescent="0.2">
      <c r="E1094" s="32"/>
    </row>
    <row r="1095" spans="5:5" ht="30" customHeight="1" x14ac:dyDescent="0.2">
      <c r="E1095" s="32"/>
    </row>
    <row r="1096" spans="5:5" ht="30" customHeight="1" x14ac:dyDescent="0.2">
      <c r="E1096" s="32"/>
    </row>
    <row r="1097" spans="5:5" ht="30" customHeight="1" x14ac:dyDescent="0.2">
      <c r="E1097" s="32"/>
    </row>
    <row r="1098" spans="5:5" ht="30" customHeight="1" x14ac:dyDescent="0.2">
      <c r="E1098" s="32"/>
    </row>
    <row r="1099" spans="5:5" ht="30" customHeight="1" x14ac:dyDescent="0.2">
      <c r="E1099" s="32"/>
    </row>
    <row r="1100" spans="5:5" ht="30" customHeight="1" x14ac:dyDescent="0.2">
      <c r="E1100" s="32"/>
    </row>
    <row r="1101" spans="5:5" ht="30" customHeight="1" x14ac:dyDescent="0.2">
      <c r="E1101" s="32"/>
    </row>
    <row r="1102" spans="5:5" ht="30" customHeight="1" x14ac:dyDescent="0.2">
      <c r="E1102" s="32"/>
    </row>
    <row r="1103" spans="5:5" ht="30" customHeight="1" x14ac:dyDescent="0.2">
      <c r="E1103" s="32"/>
    </row>
    <row r="1104" spans="5:5" ht="30" customHeight="1" x14ac:dyDescent="0.2">
      <c r="E1104" s="32"/>
    </row>
    <row r="1105" spans="5:5" ht="30" customHeight="1" x14ac:dyDescent="0.2">
      <c r="E1105" s="32"/>
    </row>
    <row r="1106" spans="5:5" ht="30" customHeight="1" x14ac:dyDescent="0.2">
      <c r="E1106" s="32"/>
    </row>
    <row r="1107" spans="5:5" ht="30" customHeight="1" x14ac:dyDescent="0.2">
      <c r="E1107" s="32"/>
    </row>
    <row r="1108" spans="5:5" ht="30" customHeight="1" x14ac:dyDescent="0.2">
      <c r="E1108" s="32"/>
    </row>
    <row r="1109" spans="5:5" ht="30" customHeight="1" x14ac:dyDescent="0.2">
      <c r="E1109" s="32"/>
    </row>
    <row r="1110" spans="5:5" ht="30" customHeight="1" x14ac:dyDescent="0.2">
      <c r="E1110" s="32"/>
    </row>
    <row r="1111" spans="5:5" ht="30" customHeight="1" x14ac:dyDescent="0.2">
      <c r="E1111" s="32"/>
    </row>
    <row r="1112" spans="5:5" ht="30" customHeight="1" x14ac:dyDescent="0.2">
      <c r="E1112" s="32"/>
    </row>
    <row r="1113" spans="5:5" ht="30" customHeight="1" x14ac:dyDescent="0.2">
      <c r="E1113" s="32"/>
    </row>
    <row r="1114" spans="5:5" ht="30" customHeight="1" x14ac:dyDescent="0.2">
      <c r="E1114" s="32"/>
    </row>
    <row r="1115" spans="5:5" ht="30" customHeight="1" x14ac:dyDescent="0.2">
      <c r="E1115" s="32"/>
    </row>
    <row r="1116" spans="5:5" ht="30" customHeight="1" x14ac:dyDescent="0.2">
      <c r="E1116" s="32"/>
    </row>
    <row r="1117" spans="5:5" ht="30" customHeight="1" x14ac:dyDescent="0.2">
      <c r="E1117" s="32"/>
    </row>
    <row r="1118" spans="5:5" ht="30" customHeight="1" x14ac:dyDescent="0.2">
      <c r="E1118" s="32"/>
    </row>
    <row r="1119" spans="5:5" ht="30" customHeight="1" x14ac:dyDescent="0.2">
      <c r="E1119" s="32"/>
    </row>
    <row r="1120" spans="5:5" ht="30" customHeight="1" x14ac:dyDescent="0.2">
      <c r="E1120" s="32"/>
    </row>
    <row r="1121" spans="5:5" ht="30" customHeight="1" x14ac:dyDescent="0.2">
      <c r="E1121" s="32"/>
    </row>
    <row r="1122" spans="5:5" ht="30" customHeight="1" x14ac:dyDescent="0.2">
      <c r="E1122" s="32"/>
    </row>
    <row r="1123" spans="5:5" ht="30" customHeight="1" x14ac:dyDescent="0.2">
      <c r="E1123" s="32"/>
    </row>
    <row r="1124" spans="5:5" ht="30" customHeight="1" x14ac:dyDescent="0.2">
      <c r="E1124" s="32"/>
    </row>
    <row r="1125" spans="5:5" ht="30" customHeight="1" x14ac:dyDescent="0.2">
      <c r="E1125" s="32"/>
    </row>
    <row r="1126" spans="5:5" ht="30" customHeight="1" x14ac:dyDescent="0.2">
      <c r="E1126" s="32"/>
    </row>
    <row r="1127" spans="5:5" ht="30" customHeight="1" x14ac:dyDescent="0.2">
      <c r="E1127" s="32"/>
    </row>
    <row r="1128" spans="5:5" ht="30" customHeight="1" x14ac:dyDescent="0.2">
      <c r="E1128" s="32"/>
    </row>
    <row r="1129" spans="5:5" ht="30" customHeight="1" x14ac:dyDescent="0.2">
      <c r="E1129" s="32"/>
    </row>
    <row r="1130" spans="5:5" ht="30" customHeight="1" x14ac:dyDescent="0.2">
      <c r="E1130" s="32"/>
    </row>
    <row r="1131" spans="5:5" ht="30" customHeight="1" x14ac:dyDescent="0.2">
      <c r="E1131" s="32"/>
    </row>
    <row r="1132" spans="5:5" ht="30" customHeight="1" x14ac:dyDescent="0.2">
      <c r="E1132" s="32"/>
    </row>
    <row r="1133" spans="5:5" ht="30" customHeight="1" x14ac:dyDescent="0.2">
      <c r="E1133" s="32"/>
    </row>
    <row r="1134" spans="5:5" ht="30" customHeight="1" x14ac:dyDescent="0.2">
      <c r="E1134" s="32"/>
    </row>
    <row r="1135" spans="5:5" ht="30" customHeight="1" x14ac:dyDescent="0.2">
      <c r="E1135" s="32"/>
    </row>
    <row r="1136" spans="5:5" ht="30" customHeight="1" x14ac:dyDescent="0.2">
      <c r="E1136" s="32"/>
    </row>
    <row r="1137" spans="5:5" ht="30" customHeight="1" x14ac:dyDescent="0.2">
      <c r="E1137" s="32"/>
    </row>
    <row r="1138" spans="5:5" ht="30" customHeight="1" x14ac:dyDescent="0.2">
      <c r="E1138" s="32"/>
    </row>
    <row r="1139" spans="5:5" ht="30" customHeight="1" x14ac:dyDescent="0.2">
      <c r="E1139" s="32"/>
    </row>
    <row r="1140" spans="5:5" ht="30" customHeight="1" x14ac:dyDescent="0.2">
      <c r="E1140" s="32"/>
    </row>
    <row r="1141" spans="5:5" ht="30" customHeight="1" x14ac:dyDescent="0.2">
      <c r="E1141" s="32"/>
    </row>
    <row r="1142" spans="5:5" ht="30" customHeight="1" x14ac:dyDescent="0.2">
      <c r="E1142" s="32"/>
    </row>
    <row r="1143" spans="5:5" ht="30" customHeight="1" x14ac:dyDescent="0.2">
      <c r="E1143" s="32"/>
    </row>
    <row r="1144" spans="5:5" ht="30" customHeight="1" x14ac:dyDescent="0.2">
      <c r="E1144" s="32"/>
    </row>
    <row r="1145" spans="5:5" ht="30" customHeight="1" x14ac:dyDescent="0.2">
      <c r="E1145" s="32"/>
    </row>
    <row r="1146" spans="5:5" ht="30" customHeight="1" x14ac:dyDescent="0.2">
      <c r="E1146" s="32"/>
    </row>
    <row r="1147" spans="5:5" ht="30" customHeight="1" x14ac:dyDescent="0.2">
      <c r="E1147" s="32"/>
    </row>
    <row r="1148" spans="5:5" ht="30" customHeight="1" x14ac:dyDescent="0.2">
      <c r="E1148" s="32"/>
    </row>
    <row r="1149" spans="5:5" ht="30" customHeight="1" x14ac:dyDescent="0.2">
      <c r="E1149" s="32"/>
    </row>
    <row r="1150" spans="5:5" ht="30" customHeight="1" x14ac:dyDescent="0.2">
      <c r="E1150" s="32"/>
    </row>
    <row r="1151" spans="5:5" ht="30" customHeight="1" x14ac:dyDescent="0.2">
      <c r="E1151" s="32"/>
    </row>
    <row r="1152" spans="5:5" ht="30" customHeight="1" x14ac:dyDescent="0.2">
      <c r="E1152" s="32"/>
    </row>
    <row r="1153" spans="5:5" ht="30" customHeight="1" x14ac:dyDescent="0.2">
      <c r="E1153" s="32"/>
    </row>
    <row r="1154" spans="5:5" ht="30" customHeight="1" x14ac:dyDescent="0.2">
      <c r="E1154" s="32"/>
    </row>
    <row r="1155" spans="5:5" ht="30" customHeight="1" x14ac:dyDescent="0.2">
      <c r="E1155" s="32"/>
    </row>
    <row r="1156" spans="5:5" ht="30" customHeight="1" x14ac:dyDescent="0.2">
      <c r="E1156" s="32"/>
    </row>
    <row r="1157" spans="5:5" ht="30" customHeight="1" x14ac:dyDescent="0.2">
      <c r="E1157" s="32"/>
    </row>
    <row r="1158" spans="5:5" ht="30" customHeight="1" x14ac:dyDescent="0.2">
      <c r="E1158" s="32"/>
    </row>
    <row r="1159" spans="5:5" ht="30" customHeight="1" x14ac:dyDescent="0.2">
      <c r="E1159" s="32"/>
    </row>
    <row r="1160" spans="5:5" ht="30" customHeight="1" x14ac:dyDescent="0.2">
      <c r="E1160" s="32"/>
    </row>
    <row r="1161" spans="5:5" ht="30" customHeight="1" x14ac:dyDescent="0.2">
      <c r="E1161" s="32"/>
    </row>
    <row r="1162" spans="5:5" ht="30" customHeight="1" x14ac:dyDescent="0.2">
      <c r="E1162" s="32"/>
    </row>
    <row r="1163" spans="5:5" ht="30" customHeight="1" x14ac:dyDescent="0.2">
      <c r="E1163" s="32"/>
    </row>
    <row r="1164" spans="5:5" ht="30" customHeight="1" x14ac:dyDescent="0.2">
      <c r="E1164" s="32"/>
    </row>
    <row r="1165" spans="5:5" ht="30" customHeight="1" x14ac:dyDescent="0.2">
      <c r="E1165" s="32"/>
    </row>
    <row r="1166" spans="5:5" ht="30" customHeight="1" x14ac:dyDescent="0.2">
      <c r="E1166" s="32"/>
    </row>
    <row r="1167" spans="5:5" ht="30" customHeight="1" x14ac:dyDescent="0.2">
      <c r="E1167" s="32"/>
    </row>
    <row r="1168" spans="5:5" ht="30" customHeight="1" x14ac:dyDescent="0.2">
      <c r="E1168" s="32"/>
    </row>
    <row r="1169" spans="5:5" ht="30" customHeight="1" x14ac:dyDescent="0.2">
      <c r="E1169" s="32"/>
    </row>
    <row r="1170" spans="5:5" ht="30" customHeight="1" x14ac:dyDescent="0.2">
      <c r="E1170" s="32"/>
    </row>
    <row r="1171" spans="5:5" ht="30" customHeight="1" x14ac:dyDescent="0.2">
      <c r="E1171" s="32"/>
    </row>
    <row r="1172" spans="5:5" ht="30" customHeight="1" x14ac:dyDescent="0.2">
      <c r="E1172" s="32"/>
    </row>
    <row r="1173" spans="5:5" ht="30" customHeight="1" x14ac:dyDescent="0.2">
      <c r="E1173" s="32"/>
    </row>
    <row r="1174" spans="5:5" ht="30" customHeight="1" x14ac:dyDescent="0.2">
      <c r="E1174" s="32"/>
    </row>
    <row r="1175" spans="5:5" ht="30" customHeight="1" x14ac:dyDescent="0.2">
      <c r="E1175" s="32"/>
    </row>
    <row r="1176" spans="5:5" ht="30" customHeight="1" x14ac:dyDescent="0.2">
      <c r="E1176" s="32"/>
    </row>
    <row r="1177" spans="5:5" ht="30" customHeight="1" x14ac:dyDescent="0.2">
      <c r="E1177" s="32"/>
    </row>
    <row r="1178" spans="5:5" ht="30" customHeight="1" x14ac:dyDescent="0.2">
      <c r="E1178" s="32"/>
    </row>
    <row r="1179" spans="5:5" ht="30" customHeight="1" x14ac:dyDescent="0.2">
      <c r="E1179" s="32"/>
    </row>
    <row r="1180" spans="5:5" ht="30" customHeight="1" x14ac:dyDescent="0.2">
      <c r="E1180" s="32"/>
    </row>
    <row r="1181" spans="5:5" ht="30" customHeight="1" x14ac:dyDescent="0.2">
      <c r="E1181" s="32"/>
    </row>
    <row r="1182" spans="5:5" ht="30" customHeight="1" x14ac:dyDescent="0.2">
      <c r="E1182" s="32"/>
    </row>
    <row r="1183" spans="5:5" ht="30" customHeight="1" x14ac:dyDescent="0.2">
      <c r="E1183" s="32"/>
    </row>
    <row r="1184" spans="5:5" ht="30" customHeight="1" x14ac:dyDescent="0.2">
      <c r="E1184" s="32"/>
    </row>
    <row r="1185" spans="5:5" ht="30" customHeight="1" x14ac:dyDescent="0.2">
      <c r="E1185" s="32"/>
    </row>
    <row r="1186" spans="5:5" ht="30" customHeight="1" x14ac:dyDescent="0.2">
      <c r="E1186" s="32"/>
    </row>
    <row r="1187" spans="5:5" ht="30" customHeight="1" x14ac:dyDescent="0.2">
      <c r="E1187" s="32"/>
    </row>
    <row r="1188" spans="5:5" ht="30" customHeight="1" x14ac:dyDescent="0.2">
      <c r="E1188" s="32"/>
    </row>
    <row r="1189" spans="5:5" ht="30" customHeight="1" x14ac:dyDescent="0.2">
      <c r="E1189" s="32"/>
    </row>
    <row r="1190" spans="5:5" ht="30" customHeight="1" x14ac:dyDescent="0.2">
      <c r="E1190" s="32"/>
    </row>
    <row r="1191" spans="5:5" ht="30" customHeight="1" x14ac:dyDescent="0.2">
      <c r="E1191" s="32"/>
    </row>
    <row r="1192" spans="5:5" ht="30" customHeight="1" x14ac:dyDescent="0.2">
      <c r="E1192" s="32"/>
    </row>
    <row r="1193" spans="5:5" ht="30" customHeight="1" x14ac:dyDescent="0.2">
      <c r="E1193" s="32"/>
    </row>
    <row r="1194" spans="5:5" ht="30" customHeight="1" x14ac:dyDescent="0.2">
      <c r="E1194" s="32"/>
    </row>
    <row r="1195" spans="5:5" ht="30" customHeight="1" x14ac:dyDescent="0.2">
      <c r="E1195" s="32"/>
    </row>
    <row r="1196" spans="5:5" ht="30" customHeight="1" x14ac:dyDescent="0.2">
      <c r="E1196" s="32"/>
    </row>
    <row r="1197" spans="5:5" ht="30" customHeight="1" x14ac:dyDescent="0.2">
      <c r="E1197" s="32"/>
    </row>
    <row r="1198" spans="5:5" ht="30" customHeight="1" x14ac:dyDescent="0.2">
      <c r="E1198" s="32"/>
    </row>
    <row r="1199" spans="5:5" ht="30" customHeight="1" x14ac:dyDescent="0.2">
      <c r="E1199" s="32"/>
    </row>
    <row r="1200" spans="5:5" ht="30" customHeight="1" x14ac:dyDescent="0.2">
      <c r="E1200" s="32"/>
    </row>
    <row r="1201" spans="5:5" ht="30" customHeight="1" x14ac:dyDescent="0.2">
      <c r="E1201" s="32"/>
    </row>
    <row r="1202" spans="5:5" ht="30" customHeight="1" x14ac:dyDescent="0.2">
      <c r="E1202" s="32"/>
    </row>
    <row r="1203" spans="5:5" ht="30" customHeight="1" x14ac:dyDescent="0.2">
      <c r="E1203" s="32"/>
    </row>
    <row r="1204" spans="5:5" ht="30" customHeight="1" x14ac:dyDescent="0.2">
      <c r="E1204" s="32"/>
    </row>
    <row r="1205" spans="5:5" ht="30" customHeight="1" x14ac:dyDescent="0.2">
      <c r="E1205" s="32"/>
    </row>
    <row r="1206" spans="5:5" ht="30" customHeight="1" x14ac:dyDescent="0.2">
      <c r="E1206" s="32"/>
    </row>
    <row r="1207" spans="5:5" ht="30" customHeight="1" x14ac:dyDescent="0.2">
      <c r="E1207" s="32"/>
    </row>
    <row r="1208" spans="5:5" ht="30" customHeight="1" x14ac:dyDescent="0.2">
      <c r="E1208" s="32"/>
    </row>
    <row r="1209" spans="5:5" ht="30" customHeight="1" x14ac:dyDescent="0.2">
      <c r="E1209" s="32"/>
    </row>
    <row r="1210" spans="5:5" ht="30" customHeight="1" x14ac:dyDescent="0.2">
      <c r="E1210" s="32"/>
    </row>
    <row r="1211" spans="5:5" ht="30" customHeight="1" x14ac:dyDescent="0.2">
      <c r="E1211" s="32"/>
    </row>
    <row r="1212" spans="5:5" ht="30" customHeight="1" x14ac:dyDescent="0.2">
      <c r="E1212" s="32"/>
    </row>
    <row r="1213" spans="5:5" ht="30" customHeight="1" x14ac:dyDescent="0.2">
      <c r="E1213" s="32"/>
    </row>
    <row r="1214" spans="5:5" ht="30" customHeight="1" x14ac:dyDescent="0.2">
      <c r="E1214" s="32"/>
    </row>
    <row r="1215" spans="5:5" ht="30" customHeight="1" x14ac:dyDescent="0.2">
      <c r="E1215" s="32"/>
    </row>
    <row r="1216" spans="5:5" ht="30" customHeight="1" x14ac:dyDescent="0.2">
      <c r="E1216" s="32"/>
    </row>
    <row r="1217" spans="5:5" ht="30" customHeight="1" x14ac:dyDescent="0.2">
      <c r="E1217" s="32"/>
    </row>
    <row r="1218" spans="5:5" ht="30" customHeight="1" x14ac:dyDescent="0.2">
      <c r="E1218" s="32"/>
    </row>
    <row r="1219" spans="5:5" ht="30" customHeight="1" x14ac:dyDescent="0.2">
      <c r="E1219" s="32"/>
    </row>
    <row r="1220" spans="5:5" ht="30" customHeight="1" x14ac:dyDescent="0.2">
      <c r="E1220" s="32"/>
    </row>
    <row r="1221" spans="5:5" ht="30" customHeight="1" x14ac:dyDescent="0.2">
      <c r="E1221" s="32"/>
    </row>
    <row r="1222" spans="5:5" ht="30" customHeight="1" x14ac:dyDescent="0.2">
      <c r="E1222" s="32"/>
    </row>
    <row r="1223" spans="5:5" ht="30" customHeight="1" x14ac:dyDescent="0.2">
      <c r="E1223" s="32"/>
    </row>
    <row r="1224" spans="5:5" ht="30" customHeight="1" x14ac:dyDescent="0.2">
      <c r="E1224" s="32"/>
    </row>
    <row r="1225" spans="5:5" ht="30" customHeight="1" x14ac:dyDescent="0.2">
      <c r="E1225" s="32"/>
    </row>
    <row r="1226" spans="5:5" ht="30" customHeight="1" x14ac:dyDescent="0.2">
      <c r="E1226" s="32"/>
    </row>
    <row r="1227" spans="5:5" ht="30" customHeight="1" x14ac:dyDescent="0.2">
      <c r="E1227" s="32"/>
    </row>
    <row r="1228" spans="5:5" ht="30" customHeight="1" x14ac:dyDescent="0.2">
      <c r="E1228" s="32"/>
    </row>
    <row r="1229" spans="5:5" ht="30" customHeight="1" x14ac:dyDescent="0.2">
      <c r="E1229" s="32"/>
    </row>
    <row r="1230" spans="5:5" ht="30" customHeight="1" x14ac:dyDescent="0.2">
      <c r="E1230" s="32"/>
    </row>
    <row r="1231" spans="5:5" ht="30" customHeight="1" x14ac:dyDescent="0.2">
      <c r="E1231" s="32"/>
    </row>
    <row r="1232" spans="5:5" ht="30" customHeight="1" x14ac:dyDescent="0.2">
      <c r="E1232" s="32"/>
    </row>
    <row r="1233" spans="5:5" ht="30" customHeight="1" x14ac:dyDescent="0.2">
      <c r="E1233" s="32"/>
    </row>
    <row r="1234" spans="5:5" ht="30" customHeight="1" x14ac:dyDescent="0.2">
      <c r="E1234" s="32"/>
    </row>
    <row r="1235" spans="5:5" ht="30" customHeight="1" x14ac:dyDescent="0.2">
      <c r="E1235" s="32"/>
    </row>
    <row r="1236" spans="5:5" ht="30" customHeight="1" x14ac:dyDescent="0.2">
      <c r="E1236" s="32"/>
    </row>
    <row r="1237" spans="5:5" ht="30" customHeight="1" x14ac:dyDescent="0.2">
      <c r="E1237" s="32"/>
    </row>
    <row r="1238" spans="5:5" ht="30" customHeight="1" x14ac:dyDescent="0.2">
      <c r="E1238" s="32"/>
    </row>
    <row r="1239" spans="5:5" ht="30" customHeight="1" x14ac:dyDescent="0.2">
      <c r="E1239" s="32"/>
    </row>
    <row r="1240" spans="5:5" ht="30" customHeight="1" x14ac:dyDescent="0.2">
      <c r="E1240" s="32"/>
    </row>
    <row r="1241" spans="5:5" ht="30" customHeight="1" x14ac:dyDescent="0.2">
      <c r="E1241" s="32"/>
    </row>
    <row r="1242" spans="5:5" ht="30" customHeight="1" x14ac:dyDescent="0.2">
      <c r="E1242" s="32"/>
    </row>
    <row r="1243" spans="5:5" ht="30" customHeight="1" x14ac:dyDescent="0.2">
      <c r="E1243" s="32"/>
    </row>
    <row r="1244" spans="5:5" ht="30" customHeight="1" x14ac:dyDescent="0.2">
      <c r="E1244" s="32"/>
    </row>
    <row r="1245" spans="5:5" ht="30" customHeight="1" x14ac:dyDescent="0.2">
      <c r="E1245" s="32"/>
    </row>
    <row r="1246" spans="5:5" ht="30" customHeight="1" x14ac:dyDescent="0.2">
      <c r="E1246" s="32"/>
    </row>
    <row r="1247" spans="5:5" ht="30" customHeight="1" x14ac:dyDescent="0.2">
      <c r="E1247" s="32"/>
    </row>
    <row r="1248" spans="5:5" ht="30" customHeight="1" x14ac:dyDescent="0.2">
      <c r="E1248" s="32"/>
    </row>
    <row r="1249" spans="5:5" ht="30" customHeight="1" x14ac:dyDescent="0.2">
      <c r="E1249" s="32"/>
    </row>
    <row r="1250" spans="5:5" ht="30" customHeight="1" x14ac:dyDescent="0.2">
      <c r="E1250" s="32"/>
    </row>
    <row r="1251" spans="5:5" ht="30" customHeight="1" x14ac:dyDescent="0.2">
      <c r="E1251" s="32"/>
    </row>
    <row r="1252" spans="5:5" ht="30" customHeight="1" x14ac:dyDescent="0.2">
      <c r="E1252" s="32"/>
    </row>
    <row r="1253" spans="5:5" ht="30" customHeight="1" x14ac:dyDescent="0.2">
      <c r="E1253" s="32"/>
    </row>
    <row r="1254" spans="5:5" ht="30" customHeight="1" x14ac:dyDescent="0.2">
      <c r="E1254" s="32"/>
    </row>
    <row r="1255" spans="5:5" ht="30" customHeight="1" x14ac:dyDescent="0.2">
      <c r="E1255" s="32"/>
    </row>
    <row r="1256" spans="5:5" ht="30" customHeight="1" x14ac:dyDescent="0.2">
      <c r="E1256" s="32"/>
    </row>
    <row r="1257" spans="5:5" ht="30" customHeight="1" x14ac:dyDescent="0.2">
      <c r="E1257" s="32"/>
    </row>
    <row r="1258" spans="5:5" ht="30" customHeight="1" x14ac:dyDescent="0.2">
      <c r="E1258" s="32"/>
    </row>
    <row r="1259" spans="5:5" ht="30" customHeight="1" x14ac:dyDescent="0.2">
      <c r="E1259" s="32"/>
    </row>
    <row r="1260" spans="5:5" ht="30" customHeight="1" x14ac:dyDescent="0.2">
      <c r="E1260" s="32"/>
    </row>
    <row r="1261" spans="5:5" ht="30" customHeight="1" x14ac:dyDescent="0.2">
      <c r="E1261" s="32"/>
    </row>
    <row r="1262" spans="5:5" ht="30" customHeight="1" x14ac:dyDescent="0.2">
      <c r="E1262" s="32"/>
    </row>
    <row r="1263" spans="5:5" ht="30" customHeight="1" x14ac:dyDescent="0.2">
      <c r="E1263" s="32"/>
    </row>
    <row r="1264" spans="5:5" ht="30" customHeight="1" x14ac:dyDescent="0.2">
      <c r="E1264" s="32"/>
    </row>
    <row r="1265" spans="5:5" ht="30" customHeight="1" x14ac:dyDescent="0.2">
      <c r="E1265" s="32"/>
    </row>
    <row r="1266" spans="5:5" ht="30" customHeight="1" x14ac:dyDescent="0.2">
      <c r="E1266" s="32"/>
    </row>
    <row r="1267" spans="5:5" ht="30" customHeight="1" x14ac:dyDescent="0.2">
      <c r="E1267" s="32"/>
    </row>
    <row r="1268" spans="5:5" ht="30" customHeight="1" x14ac:dyDescent="0.2">
      <c r="E1268" s="32"/>
    </row>
    <row r="1269" spans="5:5" ht="30" customHeight="1" x14ac:dyDescent="0.2">
      <c r="E1269" s="32"/>
    </row>
    <row r="1270" spans="5:5" ht="30" customHeight="1" x14ac:dyDescent="0.2">
      <c r="E1270" s="32"/>
    </row>
    <row r="1271" spans="5:5" ht="30" customHeight="1" x14ac:dyDescent="0.2">
      <c r="E1271" s="32"/>
    </row>
    <row r="1272" spans="5:5" ht="30" customHeight="1" x14ac:dyDescent="0.2">
      <c r="E1272" s="32"/>
    </row>
    <row r="1273" spans="5:5" ht="30" customHeight="1" x14ac:dyDescent="0.2">
      <c r="E1273" s="32"/>
    </row>
    <row r="1274" spans="5:5" ht="30" customHeight="1" x14ac:dyDescent="0.2">
      <c r="E1274" s="32"/>
    </row>
    <row r="1275" spans="5:5" ht="30" customHeight="1" x14ac:dyDescent="0.2">
      <c r="E1275" s="32"/>
    </row>
    <row r="1276" spans="5:5" ht="30" customHeight="1" x14ac:dyDescent="0.2">
      <c r="E1276" s="32"/>
    </row>
    <row r="1277" spans="5:5" ht="30" customHeight="1" x14ac:dyDescent="0.2">
      <c r="E1277" s="32"/>
    </row>
    <row r="1278" spans="5:5" ht="30" customHeight="1" x14ac:dyDescent="0.2">
      <c r="E1278" s="32"/>
    </row>
    <row r="1279" spans="5:5" ht="30" customHeight="1" x14ac:dyDescent="0.2">
      <c r="E1279" s="32"/>
    </row>
    <row r="1280" spans="5:5" ht="30" customHeight="1" x14ac:dyDescent="0.2">
      <c r="E1280" s="32"/>
    </row>
    <row r="1281" spans="5:5" ht="30" customHeight="1" x14ac:dyDescent="0.2">
      <c r="E1281" s="32"/>
    </row>
    <row r="1282" spans="5:5" ht="30" customHeight="1" x14ac:dyDescent="0.2">
      <c r="E1282" s="32"/>
    </row>
    <row r="1283" spans="5:5" ht="30" customHeight="1" x14ac:dyDescent="0.2">
      <c r="E1283" s="32"/>
    </row>
    <row r="1284" spans="5:5" ht="30" customHeight="1" x14ac:dyDescent="0.2">
      <c r="E1284" s="32"/>
    </row>
    <row r="1285" spans="5:5" ht="30" customHeight="1" x14ac:dyDescent="0.2">
      <c r="E1285" s="32"/>
    </row>
    <row r="1286" spans="5:5" ht="30" customHeight="1" x14ac:dyDescent="0.2">
      <c r="E1286" s="32"/>
    </row>
    <row r="1287" spans="5:5" ht="30" customHeight="1" x14ac:dyDescent="0.2">
      <c r="E1287" s="32"/>
    </row>
    <row r="1288" spans="5:5" ht="30" customHeight="1" x14ac:dyDescent="0.2">
      <c r="E1288" s="32"/>
    </row>
    <row r="1289" spans="5:5" ht="30" customHeight="1" x14ac:dyDescent="0.2">
      <c r="E1289" s="32"/>
    </row>
    <row r="1290" spans="5:5" ht="30" customHeight="1" x14ac:dyDescent="0.2">
      <c r="E1290" s="32"/>
    </row>
    <row r="1291" spans="5:5" ht="30" customHeight="1" x14ac:dyDescent="0.2">
      <c r="E1291" s="32"/>
    </row>
    <row r="1292" spans="5:5" ht="30" customHeight="1" x14ac:dyDescent="0.2">
      <c r="E1292" s="32"/>
    </row>
    <row r="1293" spans="5:5" ht="30" customHeight="1" x14ac:dyDescent="0.2">
      <c r="E1293" s="32"/>
    </row>
    <row r="1294" spans="5:5" ht="30" customHeight="1" x14ac:dyDescent="0.2">
      <c r="E1294" s="32"/>
    </row>
    <row r="1295" spans="5:5" ht="30" customHeight="1" x14ac:dyDescent="0.2">
      <c r="E1295" s="32"/>
    </row>
    <row r="1296" spans="5:5" ht="30" customHeight="1" x14ac:dyDescent="0.2">
      <c r="E1296" s="32"/>
    </row>
    <row r="1297" spans="5:5" ht="30" customHeight="1" x14ac:dyDescent="0.2">
      <c r="E1297" s="32"/>
    </row>
  </sheetData>
  <sheetProtection sheet="1" objects="1" scenarios="1" selectLockedCells="1" autoFilter="0"/>
  <protectedRanges>
    <protectedRange sqref="A4:I34" name="AllowSortFilter"/>
  </protectedRanges>
  <autoFilter ref="A4:I34" xr:uid="{00000000-0001-0000-0100-000000000000}">
    <filterColumn colId="1" showButton="0"/>
  </autoFilter>
  <mergeCells count="36">
    <mergeCell ref="B25:C25"/>
    <mergeCell ref="B14:C14"/>
    <mergeCell ref="A3:I3"/>
    <mergeCell ref="B4:C4"/>
    <mergeCell ref="B5:C5"/>
    <mergeCell ref="B6:C6"/>
    <mergeCell ref="B7:C7"/>
    <mergeCell ref="B8:C8"/>
    <mergeCell ref="B9:C9"/>
    <mergeCell ref="B10:C10"/>
    <mergeCell ref="B11:C11"/>
    <mergeCell ref="B12:C12"/>
    <mergeCell ref="B13:C13"/>
    <mergeCell ref="B34:C34"/>
    <mergeCell ref="B27:C27"/>
    <mergeCell ref="B28:C28"/>
    <mergeCell ref="B29:C29"/>
    <mergeCell ref="B30:C30"/>
    <mergeCell ref="B31:C31"/>
    <mergeCell ref="B32:C32"/>
    <mergeCell ref="C1:I1"/>
    <mergeCell ref="C2:I2"/>
    <mergeCell ref="A1:B1"/>
    <mergeCell ref="A2:B2"/>
    <mergeCell ref="B33:C33"/>
    <mergeCell ref="B26:C26"/>
    <mergeCell ref="B15:C15"/>
    <mergeCell ref="B16:C16"/>
    <mergeCell ref="B17:C17"/>
    <mergeCell ref="B18:C18"/>
    <mergeCell ref="B19:C19"/>
    <mergeCell ref="B20:C20"/>
    <mergeCell ref="B21:C21"/>
    <mergeCell ref="B22:C22"/>
    <mergeCell ref="B23:C23"/>
    <mergeCell ref="B24:C24"/>
  </mergeCells>
  <phoneticPr fontId="3" type="noConversion"/>
  <conditionalFormatting sqref="G4 G35:G1048576">
    <cfRule type="cellIs" dxfId="605" priority="62" stopIfTrue="1" operator="equal">
      <formula>"Keep informed"</formula>
    </cfRule>
    <cfRule type="cellIs" dxfId="604" priority="63" stopIfTrue="1" operator="equal">
      <formula>"Keep satisfied"</formula>
    </cfRule>
    <cfRule type="cellIs" dxfId="603" priority="64" stopIfTrue="1" operator="equal">
      <formula>"Manage closely"</formula>
    </cfRule>
  </conditionalFormatting>
  <conditionalFormatting sqref="H5:I34">
    <cfRule type="cellIs" dxfId="602" priority="5" stopIfTrue="1" operator="equal">
      <formula>0</formula>
    </cfRule>
  </conditionalFormatting>
  <conditionalFormatting sqref="I5:I34">
    <cfRule type="cellIs" dxfId="601" priority="6" stopIfTrue="1" operator="lessThan">
      <formula>NOW()-30</formula>
    </cfRule>
    <cfRule type="cellIs" dxfId="600" priority="7" operator="lessThan">
      <formula>NOW()</formula>
    </cfRule>
  </conditionalFormatting>
  <conditionalFormatting sqref="F5:F34">
    <cfRule type="cellIs" dxfId="599" priority="1" operator="equal">
      <formula>"None"</formula>
    </cfRule>
  </conditionalFormatting>
  <dataValidations disablePrompts="1" count="1">
    <dataValidation type="list" allowBlank="1" showInputMessage="1" showErrorMessage="1" sqref="E35:E1297" xr:uid="{00000000-0002-0000-0100-000000000000}">
      <formula1>#REF!</formula1>
    </dataValidation>
  </dataValidations>
  <hyperlinks>
    <hyperlink ref="A5" location="'1'!A5" tooltip="Go to the detailed entry for this risk" display="'1'!A5" xr:uid="{00000000-0004-0000-0100-000000000000}"/>
    <hyperlink ref="A6:A34" location="'1'!A5" tooltip="Go to the detailed entry for this risk" display="'1'!A5" xr:uid="{D4CD22B6-175C-47AF-8B8A-FECE3CF5279E}"/>
    <hyperlink ref="A6" location="'2'!A5" tooltip="Go to the detailed entry for this risk" display="'2'!A5" xr:uid="{3E42E285-9348-4700-B853-24846D027B93}"/>
    <hyperlink ref="A7" location="'3'!A5" tooltip="Go to the detailed entry for this risk" display="'3'!A5" xr:uid="{AE2F5D33-35F8-4EB8-B2D2-E83E568EDBCD}"/>
    <hyperlink ref="A8" location="'4'!A5" tooltip="Go to the detailed entry for this risk" display="'4'!A5" xr:uid="{B1DAADD2-DC86-4AC4-AA6D-A9C57730F441}"/>
    <hyperlink ref="A9" location="'5'!A5" tooltip="Go to the detailed entry for this risk" display="'5'!A5" xr:uid="{9C92FEA3-41B5-42C7-A6F6-D4DEF2810002}"/>
    <hyperlink ref="A10" location="'6'!A5" tooltip="Go to the detailed entry for this risk" display="'6'!A5" xr:uid="{83FF89B8-0298-47C6-B965-BDD0F4133F96}"/>
    <hyperlink ref="A11" location="'7'!A5" tooltip="Go to the detailed entry for this risk" display="'7'!A5" xr:uid="{BE384B30-73E5-4F56-AA68-00AFDA688F6F}"/>
    <hyperlink ref="A12" location="'8'!A5" tooltip="Go to the detailed entry for this risk" display="'8'!A5" xr:uid="{6AF6BCD6-D42A-47B8-80AA-D7BA308D14AF}"/>
    <hyperlink ref="A13" location="'9'!A5" tooltip="Go to the detailed entry for this risk" display="'9'!A5" xr:uid="{6967CBAB-B33E-4BD6-A711-DCD3845E820D}"/>
    <hyperlink ref="A14" location="'10'!A5" tooltip="Go to the detailed entry for this risk" display="'10'!A5" xr:uid="{032AACBE-5ECF-4220-B120-6889878F47C7}"/>
    <hyperlink ref="A15" location="'11'!A5" tooltip="Go to the detailed entry for this risk" display="'11'!A5" xr:uid="{B8575D8D-83F0-497D-B16E-B1AD68C1623B}"/>
    <hyperlink ref="A16" location="'12'!A5" tooltip="Go to the detailed entry for this risk" display="'12'!A5" xr:uid="{79CB1DEA-D575-477D-A723-EAD5CCC58E67}"/>
    <hyperlink ref="A17" location="'13'!A5" tooltip="Go to the detailed entry for this risk" display="'13'!A5" xr:uid="{881857A9-E6DC-4768-A23C-2ECBFBA2422F}"/>
    <hyperlink ref="A18" location="'14'!A5" tooltip="Go to the detailed entry for this risk" display="'14'!A5" xr:uid="{F1D0B2E8-F500-4CC8-851F-E05502789CBD}"/>
    <hyperlink ref="A19" location="'15'!A5" tooltip="Go to the detailed entry for this risk" display="'15'!A5" xr:uid="{DFB4CD81-E71D-4793-804B-B52D271A4F1D}"/>
    <hyperlink ref="A20" location="'16'!A5" tooltip="Go to the detailed entry for this risk" display="'16'!A5" xr:uid="{509254C8-8515-4AEE-82D7-45A688327AA8}"/>
    <hyperlink ref="A21" location="'17'!A5" tooltip="Go to the detailed entry for this risk" display="'17'!A5" xr:uid="{CAED4A37-2F59-49EF-BF92-6EED693300FE}"/>
    <hyperlink ref="A22" location="'18'!A5" tooltip="Go to the detailed entry for this risk" display="'18'!A5" xr:uid="{1D78D6ED-6C21-4C0F-93A6-79D2ED767EFB}"/>
    <hyperlink ref="A23" location="'19'!A5" tooltip="Go to the detailed entry for this risk" display="'19'!A5" xr:uid="{45E7BAEA-ED29-450F-B2F4-519F015E6730}"/>
    <hyperlink ref="A24" location="'20'!A5" tooltip="Go to the detailed entry for this risk" display="'20'!A5" xr:uid="{41DF2E38-438B-48FF-A6AB-84DDD072E70B}"/>
    <hyperlink ref="A25" location="'21'!A5" tooltip="Go to the detailed entry for this risk" display="'21'!A5" xr:uid="{ADA54DAA-BABF-41F9-9B60-A124AC377C9E}"/>
    <hyperlink ref="A26" location="'22'!A5" tooltip="Go to the detailed entry for this risk" display="'22'!A5" xr:uid="{D2D37609-17B4-48F8-B36A-9AFCE31E48FA}"/>
    <hyperlink ref="A27" location="'23'!A5" tooltip="Go to the detailed entry for this risk" display="'23'!A5" xr:uid="{BF593280-B463-43C6-A9B5-3C5AA18B3146}"/>
    <hyperlink ref="A28" location="'24'!A5" tooltip="Go to the detailed entry for this risk" display="'24'!A5" xr:uid="{27B291AD-6045-4803-8E4B-088347B5EFC6}"/>
    <hyperlink ref="A29" location="'25'!A5" tooltip="Go to the detailed entry for this risk" display="'25'!A5" xr:uid="{5B4CEE30-FB68-47D6-ADC7-D85E391A23F9}"/>
    <hyperlink ref="A30" location="'26'!A5" tooltip="Go to the detailed entry for this risk" display="'26'!A5" xr:uid="{2A18B403-5895-44BF-A5C1-F1ACF19A568F}"/>
    <hyperlink ref="A31" location="'27'!A5" tooltip="Go to the detailed entry for this risk" display="'27'!A5" xr:uid="{042C71EB-DF8B-4B4E-86AE-7A8E4833DBA8}"/>
    <hyperlink ref="A32" location="'28'!A5" tooltip="Go to the detailed entry for this risk" display="'28'!A5" xr:uid="{8BFEAA9C-FF03-4C49-9ED6-FF58FABA1170}"/>
    <hyperlink ref="A33" location="'29'!A5" tooltip="Go to the detailed entry for this risk" display="'29'!A5" xr:uid="{4D9E519E-CA77-4D4A-A9AE-9C676A04B8D5}"/>
    <hyperlink ref="A34" location="'30'!A5" tooltip="Go to the detailed entry for this risk" display="'30'!A5" xr:uid="{ABB73050-8085-47DA-8F80-BBE58844E61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&amp;L&amp;G&amp;C&amp;"Arial,Bold"&amp;14RISK REGISTER&amp;RAs at &amp;D</oddHeader>
    <oddFooter>&amp;L&amp;G&amp;C&amp;"Arial,Bold"&amp;14COMMERCIAL IN CONFIDENCE&amp;R&amp;P of &amp;N</oddFooter>
  </headerFooter>
  <ignoredErrors>
    <ignoredError sqref="B6:C34" formulaRange="1"/>
  </ignoredErrors>
  <legacyDrawingHF r:id="rId2"/>
  <extLst>
    <ext xmlns:x14="http://schemas.microsoft.com/office/spreadsheetml/2009/9/main" uri="{78C0D931-6437-407d-A8EE-F0AAD7539E65}">
      <x14:conditionalFormattings>
        <x14:conditionalFormatting xmlns:xm="http://schemas.microsoft.com/office/excel/2006/main">
          <x14:cfRule type="cellIs" priority="8" operator="equal" id="{A45666B6-7460-42C0-A00F-64D66E0B3392}">
            <xm:f>Methodology!$J$23</xm:f>
            <x14:dxf>
              <font>
                <color rgb="FF006100"/>
              </font>
              <fill>
                <patternFill>
                  <bgColor rgb="FFC6EFCE"/>
                </patternFill>
              </fill>
            </x14:dxf>
          </x14:cfRule>
          <x14:cfRule type="cellIs" priority="9" operator="equal" id="{6CD84F5E-7589-4F20-8FB6-61265FB3678B}">
            <xm:f>Methodology!$J$22</xm:f>
            <x14:dxf>
              <font>
                <color rgb="FF9C5700"/>
              </font>
              <fill>
                <patternFill>
                  <bgColor rgb="FFFFEB9C"/>
                </patternFill>
              </fill>
            </x14:dxf>
          </x14:cfRule>
          <x14:cfRule type="cellIs" priority="10" operator="equal" id="{42C82DE9-F6AC-41D0-9E11-3E1AD09E608F}">
            <xm:f>Methodology!$J$21</xm:f>
            <x14:dxf>
              <font>
                <color rgb="FF9C0006"/>
              </font>
              <fill>
                <patternFill>
                  <bgColor rgb="FFFFC7CE"/>
                </patternFill>
              </fill>
            </x14:dxf>
          </x14:cfRule>
          <xm:sqref>G5</xm:sqref>
        </x14:conditionalFormatting>
        <x14:conditionalFormatting xmlns:xm="http://schemas.microsoft.com/office/excel/2006/main">
          <x14:cfRule type="cellIs" priority="2" operator="equal" id="{64B577BC-A6B0-4E82-8B82-3268360DDEF6}">
            <xm:f>Methodology!$J$23</xm:f>
            <x14:dxf>
              <font>
                <color rgb="FF006100"/>
              </font>
              <fill>
                <patternFill>
                  <bgColor rgb="FFC6EFCE"/>
                </patternFill>
              </fill>
            </x14:dxf>
          </x14:cfRule>
          <x14:cfRule type="cellIs" priority="3" operator="equal" id="{F3F8A3DE-01C4-4982-8630-BD0978DEF1E0}">
            <xm:f>Methodology!$J$22</xm:f>
            <x14:dxf>
              <font>
                <color rgb="FF9C5700"/>
              </font>
              <fill>
                <patternFill>
                  <bgColor rgb="FFFFEB9C"/>
                </patternFill>
              </fill>
            </x14:dxf>
          </x14:cfRule>
          <x14:cfRule type="cellIs" priority="4" operator="equal" id="{72A4AE16-8254-4543-887D-BDE619C2B34B}">
            <xm:f>Methodology!$J$21</xm:f>
            <x14:dxf>
              <font>
                <color rgb="FF9C0006"/>
              </font>
              <fill>
                <patternFill>
                  <bgColor rgb="FFFFC7CE"/>
                </patternFill>
              </fill>
            </x14:dxf>
          </x14:cfRule>
          <xm:sqref>G6:G34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42" priority="19" stopIfTrue="1" operator="equal">
      <formula>"Medium"</formula>
    </cfRule>
    <cfRule type="cellIs" dxfId="441" priority="20" stopIfTrue="1" operator="equal">
      <formula>"High"</formula>
    </cfRule>
    <cfRule type="cellIs" dxfId="440" priority="21" stopIfTrue="1" operator="equal">
      <formula>"Extreme"</formula>
    </cfRule>
  </conditionalFormatting>
  <conditionalFormatting sqref="G2">
    <cfRule type="cellIs" dxfId="439" priority="16" stopIfTrue="1" operator="equal">
      <formula>"Keep informed"</formula>
    </cfRule>
    <cfRule type="cellIs" dxfId="438" priority="17" stopIfTrue="1" operator="equal">
      <formula>"Keep satisfied"</formula>
    </cfRule>
    <cfRule type="cellIs" dxfId="437" priority="18" stopIfTrue="1" operator="equal">
      <formula>"Manage closely"</formula>
    </cfRule>
  </conditionalFormatting>
  <conditionalFormatting sqref="G3">
    <cfRule type="cellIs" dxfId="436" priority="13" stopIfTrue="1" operator="equal">
      <formula>"Keep informed"</formula>
    </cfRule>
    <cfRule type="cellIs" dxfId="435" priority="14" stopIfTrue="1" operator="equal">
      <formula>"Keep satisfied"</formula>
    </cfRule>
    <cfRule type="cellIs" dxfId="434" priority="15" stopIfTrue="1" operator="equal">
      <formula>"Manage closely"</formula>
    </cfRule>
  </conditionalFormatting>
  <conditionalFormatting sqref="I3">
    <cfRule type="cellIs" dxfId="433" priority="8" stopIfTrue="1" operator="lessThan">
      <formula>NOW()-30</formula>
    </cfRule>
    <cfRule type="cellIs" dxfId="432" priority="9" operator="lessThan">
      <formula>NOW()</formula>
    </cfRule>
  </conditionalFormatting>
  <conditionalFormatting sqref="I3">
    <cfRule type="expression" dxfId="431" priority="7" stopIfTrue="1">
      <formula>ISBLANK(I3)=TRUE</formula>
    </cfRule>
  </conditionalFormatting>
  <conditionalFormatting sqref="I16:I23">
    <cfRule type="cellIs" dxfId="430" priority="2" operator="equal">
      <formula>"None"</formula>
    </cfRule>
    <cfRule type="containsText" dxfId="429" priority="3" operator="containsText" text="positive">
      <formula>NOT(ISERROR(SEARCH("positive",I16)))</formula>
    </cfRule>
    <cfRule type="containsText" dxfId="428" priority="4" operator="containsText" text="negative">
      <formula>NOT(ISERROR(SEARCH("negative",I16)))</formula>
    </cfRule>
  </conditionalFormatting>
  <conditionalFormatting sqref="F3">
    <cfRule type="cellIs" dxfId="427" priority="1" operator="equal">
      <formula>"None"</formula>
    </cfRule>
  </conditionalFormatting>
  <hyperlinks>
    <hyperlink ref="H1:I1" location="'9'!A5" tooltip="Next Risk" display="Next Risk &gt;&gt;" xr:uid="{956A89F7-CEEA-4062-9113-FD691989E86F}"/>
    <hyperlink ref="A1:B1" location="'Risk Register'!A1" tooltip="Back to Register" display=" &lt;&lt; Back to Register" xr:uid="{0782A431-0CE5-48F2-A6EA-B1845775FE3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0237BDE6-2676-4BED-AC1F-0518B64102BF}">
            <xm:f>Methodology!$J$23</xm:f>
            <x14:dxf>
              <font>
                <color rgb="FF006100"/>
              </font>
              <fill>
                <patternFill>
                  <bgColor rgb="FFC6EFCE"/>
                </patternFill>
              </fill>
            </x14:dxf>
          </x14:cfRule>
          <x14:cfRule type="cellIs" priority="11" operator="equal" id="{87176A09-ACCA-47AE-A0F3-14ABEDADEC6E}">
            <xm:f>Methodology!$J$22</xm:f>
            <x14:dxf>
              <font>
                <color rgb="FF9C5700"/>
              </font>
              <fill>
                <patternFill>
                  <bgColor rgb="FFFFEB9C"/>
                </patternFill>
              </fill>
            </x14:dxf>
          </x14:cfRule>
          <x14:cfRule type="cellIs" priority="12" operator="equal" id="{ABE3F031-52DC-45B9-AA38-68BBC9FD034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58E6786B-CF3B-4CBA-9D31-A917C278EC23}">
          <x14:formula1>
            <xm:f>Methodology!$C$6:$C$10</xm:f>
          </x14:formula1>
          <xm:sqref>F8:H13</xm:sqref>
        </x14:dataValidation>
        <x14:dataValidation type="list" allowBlank="1" showInputMessage="1" showErrorMessage="1" xr:uid="{B2D6726B-1496-4448-AAB0-12B20FF31BA1}">
          <x14:formula1>
            <xm:f>Methodology!$C$104:$C$114</xm:f>
          </x14:formula1>
          <xm:sqref>F23:H23</xm:sqref>
        </x14:dataValidation>
        <x14:dataValidation type="list" allowBlank="1" showInputMessage="1" showErrorMessage="1" xr:uid="{E7299D79-5DDA-495A-93F9-D078CFD48EDB}">
          <x14:formula1>
            <xm:f>Methodology!$C$91:$C$101</xm:f>
          </x14:formula1>
          <xm:sqref>F22:H22</xm:sqref>
        </x14:dataValidation>
        <x14:dataValidation type="list" allowBlank="1" showInputMessage="1" showErrorMessage="1" xr:uid="{D2A508E1-0D66-48CC-8E01-DDFCE432C06D}">
          <x14:formula1>
            <xm:f>Methodology!$C$78:$C$88</xm:f>
          </x14:formula1>
          <xm:sqref>F21:H21</xm:sqref>
        </x14:dataValidation>
        <x14:dataValidation type="list" allowBlank="1" showInputMessage="1" showErrorMessage="1" xr:uid="{F20BFE20-5689-449E-9DE4-89F70F76388D}">
          <x14:formula1>
            <xm:f>Methodology!$C$52:$C$62</xm:f>
          </x14:formula1>
          <xm:sqref>F19:H19</xm:sqref>
        </x14:dataValidation>
        <x14:dataValidation type="list" allowBlank="1" showInputMessage="1" showErrorMessage="1" xr:uid="{94CE6B47-9C24-48F4-B0C6-850654C02D49}">
          <x14:formula1>
            <xm:f>Methodology!$C$26:$C$36</xm:f>
          </x14:formula1>
          <xm:sqref>F17:H17</xm:sqref>
        </x14:dataValidation>
        <x14:dataValidation type="list" allowBlank="1" showInputMessage="1" showErrorMessage="1" xr:uid="{941CA254-1204-43F4-9935-8A5BFA2B918D}">
          <x14:formula1>
            <xm:f>Methodology!$C$13:$C$23</xm:f>
          </x14:formula1>
          <xm:sqref>F16:H16</xm:sqref>
        </x14:dataValidation>
        <x14:dataValidation type="list" allowBlank="1" showInputMessage="1" showErrorMessage="1" xr:uid="{95E5B5E7-E786-4F94-8898-93BAF10E412F}">
          <x14:formula1>
            <xm:f>Methodology!$C$65:$C$75</xm:f>
          </x14:formula1>
          <xm:sqref>F20:H20</xm:sqref>
        </x14:dataValidation>
        <x14:dataValidation type="list" allowBlank="1" showInputMessage="1" showErrorMessage="1" xr:uid="{31AD6649-FCBE-4AC9-AED9-47B901E69180}">
          <x14:formula1>
            <xm:f>Methodology!$C$39:$C$49</xm:f>
          </x14:formula1>
          <xm:sqref>F18:H18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23" priority="19" stopIfTrue="1" operator="equal">
      <formula>"Medium"</formula>
    </cfRule>
    <cfRule type="cellIs" dxfId="422" priority="20" stopIfTrue="1" operator="equal">
      <formula>"High"</formula>
    </cfRule>
    <cfRule type="cellIs" dxfId="421" priority="21" stopIfTrue="1" operator="equal">
      <formula>"Extreme"</formula>
    </cfRule>
  </conditionalFormatting>
  <conditionalFormatting sqref="G2">
    <cfRule type="cellIs" dxfId="420" priority="16" stopIfTrue="1" operator="equal">
      <formula>"Keep informed"</formula>
    </cfRule>
    <cfRule type="cellIs" dxfId="419" priority="17" stopIfTrue="1" operator="equal">
      <formula>"Keep satisfied"</formula>
    </cfRule>
    <cfRule type="cellIs" dxfId="418" priority="18" stopIfTrue="1" operator="equal">
      <formula>"Manage closely"</formula>
    </cfRule>
  </conditionalFormatting>
  <conditionalFormatting sqref="G3">
    <cfRule type="cellIs" dxfId="417" priority="13" stopIfTrue="1" operator="equal">
      <formula>"Keep informed"</formula>
    </cfRule>
    <cfRule type="cellIs" dxfId="416" priority="14" stopIfTrue="1" operator="equal">
      <formula>"Keep satisfied"</formula>
    </cfRule>
    <cfRule type="cellIs" dxfId="415" priority="15" stopIfTrue="1" operator="equal">
      <formula>"Manage closely"</formula>
    </cfRule>
  </conditionalFormatting>
  <conditionalFormatting sqref="I3">
    <cfRule type="cellIs" dxfId="414" priority="8" stopIfTrue="1" operator="lessThan">
      <formula>NOW()-30</formula>
    </cfRule>
    <cfRule type="cellIs" dxfId="413" priority="9" operator="lessThan">
      <formula>NOW()</formula>
    </cfRule>
  </conditionalFormatting>
  <conditionalFormatting sqref="I3">
    <cfRule type="expression" dxfId="412" priority="7" stopIfTrue="1">
      <formula>ISBLANK(I3)=TRUE</formula>
    </cfRule>
  </conditionalFormatting>
  <conditionalFormatting sqref="I16:I23">
    <cfRule type="cellIs" dxfId="411" priority="2" operator="equal">
      <formula>"None"</formula>
    </cfRule>
    <cfRule type="containsText" dxfId="410" priority="3" operator="containsText" text="positive">
      <formula>NOT(ISERROR(SEARCH("positive",I16)))</formula>
    </cfRule>
    <cfRule type="containsText" dxfId="409" priority="4" operator="containsText" text="negative">
      <formula>NOT(ISERROR(SEARCH("negative",I16)))</formula>
    </cfRule>
  </conditionalFormatting>
  <conditionalFormatting sqref="F3">
    <cfRule type="cellIs" dxfId="408" priority="1" operator="equal">
      <formula>"None"</formula>
    </cfRule>
  </conditionalFormatting>
  <hyperlinks>
    <hyperlink ref="H1:I1" location="'10'!A5" tooltip="Next Risk" display="Next Risk &gt;&gt;" xr:uid="{476DF9CB-C5BE-4564-90FF-E6A4CDF3594B}"/>
    <hyperlink ref="A1:B1" location="'Risk Register'!A1" tooltip="Back to Register" display=" &lt;&lt; Back to Register" xr:uid="{C1063753-25D0-47FA-908B-AC08FCDC147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2635520D-EC0D-41CA-8F79-66775914B43B}">
            <xm:f>Methodology!$J$23</xm:f>
            <x14:dxf>
              <font>
                <color rgb="FF006100"/>
              </font>
              <fill>
                <patternFill>
                  <bgColor rgb="FFC6EFCE"/>
                </patternFill>
              </fill>
            </x14:dxf>
          </x14:cfRule>
          <x14:cfRule type="cellIs" priority="11" operator="equal" id="{5634618F-EE78-41A8-939C-15BE4C6735A7}">
            <xm:f>Methodology!$J$22</xm:f>
            <x14:dxf>
              <font>
                <color rgb="FF9C5700"/>
              </font>
              <fill>
                <patternFill>
                  <bgColor rgb="FFFFEB9C"/>
                </patternFill>
              </fill>
            </x14:dxf>
          </x14:cfRule>
          <x14:cfRule type="cellIs" priority="12" operator="equal" id="{E131B4E4-7C16-4244-A673-5B68C3F8D9EA}">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9036E115-023B-4F82-AF82-2E2889D0AA83}">
          <x14:formula1>
            <xm:f>Methodology!$C$6:$C$10</xm:f>
          </x14:formula1>
          <xm:sqref>F8:H13</xm:sqref>
        </x14:dataValidation>
        <x14:dataValidation type="list" allowBlank="1" showInputMessage="1" showErrorMessage="1" xr:uid="{CA1B642A-4880-42DF-9750-29A609208FB5}">
          <x14:formula1>
            <xm:f>Methodology!$C$104:$C$114</xm:f>
          </x14:formula1>
          <xm:sqref>F23:H23</xm:sqref>
        </x14:dataValidation>
        <x14:dataValidation type="list" allowBlank="1" showInputMessage="1" showErrorMessage="1" xr:uid="{0EADFEE8-F68C-4ADD-AAA8-BD66B9EE26A4}">
          <x14:formula1>
            <xm:f>Methodology!$C$91:$C$101</xm:f>
          </x14:formula1>
          <xm:sqref>F22:H22</xm:sqref>
        </x14:dataValidation>
        <x14:dataValidation type="list" allowBlank="1" showInputMessage="1" showErrorMessage="1" xr:uid="{4E859F3C-B512-4FA6-851A-EF6BF0389BFC}">
          <x14:formula1>
            <xm:f>Methodology!$C$78:$C$88</xm:f>
          </x14:formula1>
          <xm:sqref>F21:H21</xm:sqref>
        </x14:dataValidation>
        <x14:dataValidation type="list" allowBlank="1" showInputMessage="1" showErrorMessage="1" xr:uid="{016107FE-8E8E-4779-8E7C-4DEE72F4FBC8}">
          <x14:formula1>
            <xm:f>Methodology!$C$52:$C$62</xm:f>
          </x14:formula1>
          <xm:sqref>F19:H19</xm:sqref>
        </x14:dataValidation>
        <x14:dataValidation type="list" allowBlank="1" showInputMessage="1" showErrorMessage="1" xr:uid="{EB6F7C50-B8B5-4AE1-A6E1-4145275E79F9}">
          <x14:formula1>
            <xm:f>Methodology!$C$26:$C$36</xm:f>
          </x14:formula1>
          <xm:sqref>F17:H17</xm:sqref>
        </x14:dataValidation>
        <x14:dataValidation type="list" allowBlank="1" showInputMessage="1" showErrorMessage="1" xr:uid="{57758B06-D1A9-4460-8D6B-488C6A9FC395}">
          <x14:formula1>
            <xm:f>Methodology!$C$13:$C$23</xm:f>
          </x14:formula1>
          <xm:sqref>F16:H16</xm:sqref>
        </x14:dataValidation>
        <x14:dataValidation type="list" allowBlank="1" showInputMessage="1" showErrorMessage="1" xr:uid="{7237BB01-0768-4AD0-83DE-69CF358D5394}">
          <x14:formula1>
            <xm:f>Methodology!$C$65:$C$75</xm:f>
          </x14:formula1>
          <xm:sqref>F20:H20</xm:sqref>
        </x14:dataValidation>
        <x14:dataValidation type="list" allowBlank="1" showInputMessage="1" showErrorMessage="1" xr:uid="{4A12B645-179C-4F8C-B158-74C1165E5A68}">
          <x14:formula1>
            <xm:f>Methodology!$C$39:$C$49</xm:f>
          </x14:formula1>
          <xm:sqref>F18:H18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04" priority="19" stopIfTrue="1" operator="equal">
      <formula>"Medium"</formula>
    </cfRule>
    <cfRule type="cellIs" dxfId="403" priority="20" stopIfTrue="1" operator="equal">
      <formula>"High"</formula>
    </cfRule>
    <cfRule type="cellIs" dxfId="402" priority="21" stopIfTrue="1" operator="equal">
      <formula>"Extreme"</formula>
    </cfRule>
  </conditionalFormatting>
  <conditionalFormatting sqref="G2">
    <cfRule type="cellIs" dxfId="401" priority="16" stopIfTrue="1" operator="equal">
      <formula>"Keep informed"</formula>
    </cfRule>
    <cfRule type="cellIs" dxfId="400" priority="17" stopIfTrue="1" operator="equal">
      <formula>"Keep satisfied"</formula>
    </cfRule>
    <cfRule type="cellIs" dxfId="399" priority="18" stopIfTrue="1" operator="equal">
      <formula>"Manage closely"</formula>
    </cfRule>
  </conditionalFormatting>
  <conditionalFormatting sqref="G3">
    <cfRule type="cellIs" dxfId="398" priority="13" stopIfTrue="1" operator="equal">
      <formula>"Keep informed"</formula>
    </cfRule>
    <cfRule type="cellIs" dxfId="397" priority="14" stopIfTrue="1" operator="equal">
      <formula>"Keep satisfied"</formula>
    </cfRule>
    <cfRule type="cellIs" dxfId="396" priority="15" stopIfTrue="1" operator="equal">
      <formula>"Manage closely"</formula>
    </cfRule>
  </conditionalFormatting>
  <conditionalFormatting sqref="I3">
    <cfRule type="cellIs" dxfId="395" priority="8" stopIfTrue="1" operator="lessThan">
      <formula>NOW()-30</formula>
    </cfRule>
    <cfRule type="cellIs" dxfId="394" priority="9" operator="lessThan">
      <formula>NOW()</formula>
    </cfRule>
  </conditionalFormatting>
  <conditionalFormatting sqref="I3">
    <cfRule type="expression" dxfId="393" priority="7" stopIfTrue="1">
      <formula>ISBLANK(I3)=TRUE</formula>
    </cfRule>
  </conditionalFormatting>
  <conditionalFormatting sqref="I16:I23">
    <cfRule type="cellIs" dxfId="392" priority="2" operator="equal">
      <formula>"None"</formula>
    </cfRule>
    <cfRule type="containsText" dxfId="391" priority="3" operator="containsText" text="positive">
      <formula>NOT(ISERROR(SEARCH("positive",I16)))</formula>
    </cfRule>
    <cfRule type="containsText" dxfId="390" priority="4" operator="containsText" text="negative">
      <formula>NOT(ISERROR(SEARCH("negative",I16)))</formula>
    </cfRule>
  </conditionalFormatting>
  <conditionalFormatting sqref="F3">
    <cfRule type="cellIs" dxfId="389" priority="1" operator="equal">
      <formula>"None"</formula>
    </cfRule>
  </conditionalFormatting>
  <hyperlinks>
    <hyperlink ref="H1:I1" location="'11'!A5" tooltip="Next Risk" display="Next Risk &gt;&gt;" xr:uid="{330453EB-463D-4FC1-B567-A4180715D548}"/>
    <hyperlink ref="A1:B1" location="'Risk Register'!A1" tooltip="Back to Register" display=" &lt;&lt; Back to Register" xr:uid="{0FDB23D9-CA36-4582-9374-EFE1B9A0AD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31AB117F-DEF6-4F94-8A26-0E2BDA9164F8}">
            <xm:f>Methodology!$J$23</xm:f>
            <x14:dxf>
              <font>
                <color rgb="FF006100"/>
              </font>
              <fill>
                <patternFill>
                  <bgColor rgb="FFC6EFCE"/>
                </patternFill>
              </fill>
            </x14:dxf>
          </x14:cfRule>
          <x14:cfRule type="cellIs" priority="11" operator="equal" id="{1335720B-E46D-46B5-9DA6-CAD7667BF192}">
            <xm:f>Methodology!$J$22</xm:f>
            <x14:dxf>
              <font>
                <color rgb="FF9C5700"/>
              </font>
              <fill>
                <patternFill>
                  <bgColor rgb="FFFFEB9C"/>
                </patternFill>
              </fill>
            </x14:dxf>
          </x14:cfRule>
          <x14:cfRule type="cellIs" priority="12" operator="equal" id="{2190307A-1F8C-40E3-A9C8-B3E9E08DB8A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3297EE11-55D2-437C-9329-C673B554FA60}">
          <x14:formula1>
            <xm:f>Methodology!$C$6:$C$10</xm:f>
          </x14:formula1>
          <xm:sqref>F8:H13</xm:sqref>
        </x14:dataValidation>
        <x14:dataValidation type="list" allowBlank="1" showInputMessage="1" showErrorMessage="1" xr:uid="{6A7891D7-BB79-4247-9A66-EE9C4A25584B}">
          <x14:formula1>
            <xm:f>Methodology!$C$104:$C$114</xm:f>
          </x14:formula1>
          <xm:sqref>F23:H23</xm:sqref>
        </x14:dataValidation>
        <x14:dataValidation type="list" allowBlank="1" showInputMessage="1" showErrorMessage="1" xr:uid="{6CDB11A5-3726-4F3E-94A1-0C1FC52DDB0B}">
          <x14:formula1>
            <xm:f>Methodology!$C$91:$C$101</xm:f>
          </x14:formula1>
          <xm:sqref>F22:H22</xm:sqref>
        </x14:dataValidation>
        <x14:dataValidation type="list" allowBlank="1" showInputMessage="1" showErrorMessage="1" xr:uid="{D7C58B89-B046-455E-BAFD-AFB01D555296}">
          <x14:formula1>
            <xm:f>Methodology!$C$78:$C$88</xm:f>
          </x14:formula1>
          <xm:sqref>F21:H21</xm:sqref>
        </x14:dataValidation>
        <x14:dataValidation type="list" allowBlank="1" showInputMessage="1" showErrorMessage="1" xr:uid="{1623BF7A-4AA4-4DEE-A267-20D3770D2040}">
          <x14:formula1>
            <xm:f>Methodology!$C$52:$C$62</xm:f>
          </x14:formula1>
          <xm:sqref>F19:H19</xm:sqref>
        </x14:dataValidation>
        <x14:dataValidation type="list" allowBlank="1" showInputMessage="1" showErrorMessage="1" xr:uid="{E6419221-A659-46B4-BD76-4532D37DF1A0}">
          <x14:formula1>
            <xm:f>Methodology!$C$26:$C$36</xm:f>
          </x14:formula1>
          <xm:sqref>F17:H17</xm:sqref>
        </x14:dataValidation>
        <x14:dataValidation type="list" allowBlank="1" showInputMessage="1" showErrorMessage="1" xr:uid="{03FC129F-EE94-495F-ABDB-0DA30C5B0319}">
          <x14:formula1>
            <xm:f>Methodology!$C$13:$C$23</xm:f>
          </x14:formula1>
          <xm:sqref>F16:H16</xm:sqref>
        </x14:dataValidation>
        <x14:dataValidation type="list" allowBlank="1" showInputMessage="1" showErrorMessage="1" xr:uid="{C9F54611-7584-4D3F-852F-1C32316DBBB2}">
          <x14:formula1>
            <xm:f>Methodology!$C$65:$C$75</xm:f>
          </x14:formula1>
          <xm:sqref>F20:H20</xm:sqref>
        </x14:dataValidation>
        <x14:dataValidation type="list" allowBlank="1" showInputMessage="1" showErrorMessage="1" xr:uid="{601750A5-6DC0-4938-8E7C-C819F505623A}">
          <x14:formula1>
            <xm:f>Methodology!$C$39:$C$49</xm:f>
          </x14:formula1>
          <xm:sqref>F18:H18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85" priority="19" stopIfTrue="1" operator="equal">
      <formula>"Medium"</formula>
    </cfRule>
    <cfRule type="cellIs" dxfId="384" priority="20" stopIfTrue="1" operator="equal">
      <formula>"High"</formula>
    </cfRule>
    <cfRule type="cellIs" dxfId="383" priority="21" stopIfTrue="1" operator="equal">
      <formula>"Extreme"</formula>
    </cfRule>
  </conditionalFormatting>
  <conditionalFormatting sqref="G2">
    <cfRule type="cellIs" dxfId="382" priority="16" stopIfTrue="1" operator="equal">
      <formula>"Keep informed"</formula>
    </cfRule>
    <cfRule type="cellIs" dxfId="381" priority="17" stopIfTrue="1" operator="equal">
      <formula>"Keep satisfied"</formula>
    </cfRule>
    <cfRule type="cellIs" dxfId="380" priority="18" stopIfTrue="1" operator="equal">
      <formula>"Manage closely"</formula>
    </cfRule>
  </conditionalFormatting>
  <conditionalFormatting sqref="G3">
    <cfRule type="cellIs" dxfId="379" priority="13" stopIfTrue="1" operator="equal">
      <formula>"Keep informed"</formula>
    </cfRule>
    <cfRule type="cellIs" dxfId="378" priority="14" stopIfTrue="1" operator="equal">
      <formula>"Keep satisfied"</formula>
    </cfRule>
    <cfRule type="cellIs" dxfId="377" priority="15" stopIfTrue="1" operator="equal">
      <formula>"Manage closely"</formula>
    </cfRule>
  </conditionalFormatting>
  <conditionalFormatting sqref="I3">
    <cfRule type="cellIs" dxfId="376" priority="8" stopIfTrue="1" operator="lessThan">
      <formula>NOW()-30</formula>
    </cfRule>
    <cfRule type="cellIs" dxfId="375" priority="9" operator="lessThan">
      <formula>NOW()</formula>
    </cfRule>
  </conditionalFormatting>
  <conditionalFormatting sqref="I3">
    <cfRule type="expression" dxfId="374" priority="7" stopIfTrue="1">
      <formula>ISBLANK(I3)=TRUE</formula>
    </cfRule>
  </conditionalFormatting>
  <conditionalFormatting sqref="I16:I23">
    <cfRule type="cellIs" dxfId="373" priority="2" operator="equal">
      <formula>"None"</formula>
    </cfRule>
    <cfRule type="containsText" dxfId="372" priority="3" operator="containsText" text="positive">
      <formula>NOT(ISERROR(SEARCH("positive",I16)))</formula>
    </cfRule>
    <cfRule type="containsText" dxfId="371" priority="4" operator="containsText" text="negative">
      <formula>NOT(ISERROR(SEARCH("negative",I16)))</formula>
    </cfRule>
  </conditionalFormatting>
  <conditionalFormatting sqref="F3">
    <cfRule type="cellIs" dxfId="370" priority="1" operator="equal">
      <formula>"None"</formula>
    </cfRule>
  </conditionalFormatting>
  <hyperlinks>
    <hyperlink ref="H1:I1" location="'12'!A5" tooltip="Next Risk" display="Next Risk &gt;&gt;" xr:uid="{BA0A6DC0-63B5-44AF-918F-4EACB5F74E29}"/>
    <hyperlink ref="A1:B1" location="'Risk Register'!A1" tooltip="Back to Register" display=" &lt;&lt; Back to Register" xr:uid="{6A84D75F-C151-4219-AF51-6506762C4E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BC95CF3-2D9A-4597-B5FF-9D9457F570FA}">
            <xm:f>Methodology!$J$23</xm:f>
            <x14:dxf>
              <font>
                <color rgb="FF006100"/>
              </font>
              <fill>
                <patternFill>
                  <bgColor rgb="FFC6EFCE"/>
                </patternFill>
              </fill>
            </x14:dxf>
          </x14:cfRule>
          <x14:cfRule type="cellIs" priority="11" operator="equal" id="{4C2E0881-6F85-44DA-9B53-FDD367DF117F}">
            <xm:f>Methodology!$J$22</xm:f>
            <x14:dxf>
              <font>
                <color rgb="FF9C5700"/>
              </font>
              <fill>
                <patternFill>
                  <bgColor rgb="FFFFEB9C"/>
                </patternFill>
              </fill>
            </x14:dxf>
          </x14:cfRule>
          <x14:cfRule type="cellIs" priority="12" operator="equal" id="{5A2BF762-F816-41C1-9BAD-1E1AD957D7C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CB32D514-1C3D-4E7E-9C23-3F0FFF9992FF}">
          <x14:formula1>
            <xm:f>Methodology!$C$6:$C$10</xm:f>
          </x14:formula1>
          <xm:sqref>F8:H13</xm:sqref>
        </x14:dataValidation>
        <x14:dataValidation type="list" allowBlank="1" showInputMessage="1" showErrorMessage="1" xr:uid="{FAFF9374-78F8-45E9-B2BF-A1CFDD73C450}">
          <x14:formula1>
            <xm:f>Methodology!$C$104:$C$114</xm:f>
          </x14:formula1>
          <xm:sqref>F23:H23</xm:sqref>
        </x14:dataValidation>
        <x14:dataValidation type="list" allowBlank="1" showInputMessage="1" showErrorMessage="1" xr:uid="{51FA85E3-B612-48D4-9199-100DA8FD72C4}">
          <x14:formula1>
            <xm:f>Methodology!$C$91:$C$101</xm:f>
          </x14:formula1>
          <xm:sqref>F22:H22</xm:sqref>
        </x14:dataValidation>
        <x14:dataValidation type="list" allowBlank="1" showInputMessage="1" showErrorMessage="1" xr:uid="{11810141-08CC-4176-92E0-DC921FD09261}">
          <x14:formula1>
            <xm:f>Methodology!$C$78:$C$88</xm:f>
          </x14:formula1>
          <xm:sqref>F21:H21</xm:sqref>
        </x14:dataValidation>
        <x14:dataValidation type="list" allowBlank="1" showInputMessage="1" showErrorMessage="1" xr:uid="{8589544D-B734-4FA2-9D07-9BCD10901644}">
          <x14:formula1>
            <xm:f>Methodology!$C$52:$C$62</xm:f>
          </x14:formula1>
          <xm:sqref>F19:H19</xm:sqref>
        </x14:dataValidation>
        <x14:dataValidation type="list" allowBlank="1" showInputMessage="1" showErrorMessage="1" xr:uid="{AFAAC4C5-C377-481D-BEAD-E5295718C2E0}">
          <x14:formula1>
            <xm:f>Methodology!$C$26:$C$36</xm:f>
          </x14:formula1>
          <xm:sqref>F17:H17</xm:sqref>
        </x14:dataValidation>
        <x14:dataValidation type="list" allowBlank="1" showInputMessage="1" showErrorMessage="1" xr:uid="{9F00D84C-D257-439C-9184-4C365ED0122A}">
          <x14:formula1>
            <xm:f>Methodology!$C$13:$C$23</xm:f>
          </x14:formula1>
          <xm:sqref>F16:H16</xm:sqref>
        </x14:dataValidation>
        <x14:dataValidation type="list" allowBlank="1" showInputMessage="1" showErrorMessage="1" xr:uid="{8D92FF1C-899C-48BF-91F6-093DFFF22D20}">
          <x14:formula1>
            <xm:f>Methodology!$C$65:$C$75</xm:f>
          </x14:formula1>
          <xm:sqref>F20:H20</xm:sqref>
        </x14:dataValidation>
        <x14:dataValidation type="list" allowBlank="1" showInputMessage="1" showErrorMessage="1" xr:uid="{93893322-A30B-4B7A-8C03-6D44D1B8F27D}">
          <x14:formula1>
            <xm:f>Methodology!$C$39:$C$49</xm:f>
          </x14:formula1>
          <xm:sqref>F18:H18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66" priority="19" stopIfTrue="1" operator="equal">
      <formula>"Medium"</formula>
    </cfRule>
    <cfRule type="cellIs" dxfId="365" priority="20" stopIfTrue="1" operator="equal">
      <formula>"High"</formula>
    </cfRule>
    <cfRule type="cellIs" dxfId="364" priority="21" stopIfTrue="1" operator="equal">
      <formula>"Extreme"</formula>
    </cfRule>
  </conditionalFormatting>
  <conditionalFormatting sqref="G2">
    <cfRule type="cellIs" dxfId="363" priority="16" stopIfTrue="1" operator="equal">
      <formula>"Keep informed"</formula>
    </cfRule>
    <cfRule type="cellIs" dxfId="362" priority="17" stopIfTrue="1" operator="equal">
      <formula>"Keep satisfied"</formula>
    </cfRule>
    <cfRule type="cellIs" dxfId="361" priority="18" stopIfTrue="1" operator="equal">
      <formula>"Manage closely"</formula>
    </cfRule>
  </conditionalFormatting>
  <conditionalFormatting sqref="G3">
    <cfRule type="cellIs" dxfId="360" priority="13" stopIfTrue="1" operator="equal">
      <formula>"Keep informed"</formula>
    </cfRule>
    <cfRule type="cellIs" dxfId="359" priority="14" stopIfTrue="1" operator="equal">
      <formula>"Keep satisfied"</formula>
    </cfRule>
    <cfRule type="cellIs" dxfId="358" priority="15" stopIfTrue="1" operator="equal">
      <formula>"Manage closely"</formula>
    </cfRule>
  </conditionalFormatting>
  <conditionalFormatting sqref="I3">
    <cfRule type="cellIs" dxfId="357" priority="8" stopIfTrue="1" operator="lessThan">
      <formula>NOW()-30</formula>
    </cfRule>
    <cfRule type="cellIs" dxfId="356" priority="9" operator="lessThan">
      <formula>NOW()</formula>
    </cfRule>
  </conditionalFormatting>
  <conditionalFormatting sqref="I3">
    <cfRule type="expression" dxfId="355" priority="7" stopIfTrue="1">
      <formula>ISBLANK(I3)=TRUE</formula>
    </cfRule>
  </conditionalFormatting>
  <conditionalFormatting sqref="I16:I23">
    <cfRule type="cellIs" dxfId="354" priority="2" operator="equal">
      <formula>"None"</formula>
    </cfRule>
    <cfRule type="containsText" dxfId="353" priority="3" operator="containsText" text="positive">
      <formula>NOT(ISERROR(SEARCH("positive",I16)))</formula>
    </cfRule>
    <cfRule type="containsText" dxfId="352" priority="4" operator="containsText" text="negative">
      <formula>NOT(ISERROR(SEARCH("negative",I16)))</formula>
    </cfRule>
  </conditionalFormatting>
  <conditionalFormatting sqref="F3">
    <cfRule type="cellIs" dxfId="351" priority="1" operator="equal">
      <formula>"None"</formula>
    </cfRule>
  </conditionalFormatting>
  <hyperlinks>
    <hyperlink ref="H1:I1" location="'13'!A5" tooltip="Next Risk" display="Next Risk &gt;&gt;" xr:uid="{2905DDE0-DCE1-49B5-A24E-FD99458255DC}"/>
    <hyperlink ref="A1:B1" location="'Risk Register'!A1" tooltip="Back to Register" display=" &lt;&lt; Back to Register" xr:uid="{189778CB-1C7B-4F7B-A55D-422E8117515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0C3577A-319B-4E0F-883E-B2186048113B}">
            <xm:f>Methodology!$J$23</xm:f>
            <x14:dxf>
              <font>
                <color rgb="FF006100"/>
              </font>
              <fill>
                <patternFill>
                  <bgColor rgb="FFC6EFCE"/>
                </patternFill>
              </fill>
            </x14:dxf>
          </x14:cfRule>
          <x14:cfRule type="cellIs" priority="11" operator="equal" id="{784A0269-04D4-4AF1-AB56-396391114CDB}">
            <xm:f>Methodology!$J$22</xm:f>
            <x14:dxf>
              <font>
                <color rgb="FF9C5700"/>
              </font>
              <fill>
                <patternFill>
                  <bgColor rgb="FFFFEB9C"/>
                </patternFill>
              </fill>
            </x14:dxf>
          </x14:cfRule>
          <x14:cfRule type="cellIs" priority="12" operator="equal" id="{71661C3A-20A9-4D22-A6DC-0923DE8CC7C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7DF31D0-0715-41F5-A7E7-A9A8737C6D98}">
          <x14:formula1>
            <xm:f>Methodology!$C$6:$C$10</xm:f>
          </x14:formula1>
          <xm:sqref>F8:H13</xm:sqref>
        </x14:dataValidation>
        <x14:dataValidation type="list" allowBlank="1" showInputMessage="1" showErrorMessage="1" xr:uid="{FAFB479E-2CD5-494F-9971-F657FC303653}">
          <x14:formula1>
            <xm:f>Methodology!$C$104:$C$114</xm:f>
          </x14:formula1>
          <xm:sqref>F23:H23</xm:sqref>
        </x14:dataValidation>
        <x14:dataValidation type="list" allowBlank="1" showInputMessage="1" showErrorMessage="1" xr:uid="{201B1747-6550-4711-B1EA-81DAAADAAB2B}">
          <x14:formula1>
            <xm:f>Methodology!$C$91:$C$101</xm:f>
          </x14:formula1>
          <xm:sqref>F22:H22</xm:sqref>
        </x14:dataValidation>
        <x14:dataValidation type="list" allowBlank="1" showInputMessage="1" showErrorMessage="1" xr:uid="{73FF8ADE-EE23-42F1-ACF3-721DF55E0536}">
          <x14:formula1>
            <xm:f>Methodology!$C$78:$C$88</xm:f>
          </x14:formula1>
          <xm:sqref>F21:H21</xm:sqref>
        </x14:dataValidation>
        <x14:dataValidation type="list" allowBlank="1" showInputMessage="1" showErrorMessage="1" xr:uid="{A5DCC1D5-A389-4A97-974B-63BF50FDB02E}">
          <x14:formula1>
            <xm:f>Methodology!$C$52:$C$62</xm:f>
          </x14:formula1>
          <xm:sqref>F19:H19</xm:sqref>
        </x14:dataValidation>
        <x14:dataValidation type="list" allowBlank="1" showInputMessage="1" showErrorMessage="1" xr:uid="{DBB9E984-8E2D-4BA4-94B4-19EDB09CE758}">
          <x14:formula1>
            <xm:f>Methodology!$C$26:$C$36</xm:f>
          </x14:formula1>
          <xm:sqref>F17:H17</xm:sqref>
        </x14:dataValidation>
        <x14:dataValidation type="list" allowBlank="1" showInputMessage="1" showErrorMessage="1" xr:uid="{7A718962-380C-46F9-9DDC-85D09AA4C796}">
          <x14:formula1>
            <xm:f>Methodology!$C$13:$C$23</xm:f>
          </x14:formula1>
          <xm:sqref>F16:H16</xm:sqref>
        </x14:dataValidation>
        <x14:dataValidation type="list" allowBlank="1" showInputMessage="1" showErrorMessage="1" xr:uid="{26E89A48-BF21-4161-949D-604C89724178}">
          <x14:formula1>
            <xm:f>Methodology!$C$65:$C$75</xm:f>
          </x14:formula1>
          <xm:sqref>F20:H20</xm:sqref>
        </x14:dataValidation>
        <x14:dataValidation type="list" allowBlank="1" showInputMessage="1" showErrorMessage="1" xr:uid="{83077BD7-CDD9-4C40-BAA7-ECF094E93847}">
          <x14:formula1>
            <xm:f>Methodology!$C$39:$C$49</xm:f>
          </x14:formula1>
          <xm:sqref>F18:H18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47" priority="19" stopIfTrue="1" operator="equal">
      <formula>"Medium"</formula>
    </cfRule>
    <cfRule type="cellIs" dxfId="346" priority="20" stopIfTrue="1" operator="equal">
      <formula>"High"</formula>
    </cfRule>
    <cfRule type="cellIs" dxfId="345" priority="21" stopIfTrue="1" operator="equal">
      <formula>"Extreme"</formula>
    </cfRule>
  </conditionalFormatting>
  <conditionalFormatting sqref="G2">
    <cfRule type="cellIs" dxfId="344" priority="16" stopIfTrue="1" operator="equal">
      <formula>"Keep informed"</formula>
    </cfRule>
    <cfRule type="cellIs" dxfId="343" priority="17" stopIfTrue="1" operator="equal">
      <formula>"Keep satisfied"</formula>
    </cfRule>
    <cfRule type="cellIs" dxfId="342" priority="18" stopIfTrue="1" operator="equal">
      <formula>"Manage closely"</formula>
    </cfRule>
  </conditionalFormatting>
  <conditionalFormatting sqref="G3">
    <cfRule type="cellIs" dxfId="341" priority="13" stopIfTrue="1" operator="equal">
      <formula>"Keep informed"</formula>
    </cfRule>
    <cfRule type="cellIs" dxfId="340" priority="14" stopIfTrue="1" operator="equal">
      <formula>"Keep satisfied"</formula>
    </cfRule>
    <cfRule type="cellIs" dxfId="339" priority="15" stopIfTrue="1" operator="equal">
      <formula>"Manage closely"</formula>
    </cfRule>
  </conditionalFormatting>
  <conditionalFormatting sqref="I3">
    <cfRule type="cellIs" dxfId="338" priority="8" stopIfTrue="1" operator="lessThan">
      <formula>NOW()-30</formula>
    </cfRule>
    <cfRule type="cellIs" dxfId="337" priority="9" operator="lessThan">
      <formula>NOW()</formula>
    </cfRule>
  </conditionalFormatting>
  <conditionalFormatting sqref="I3">
    <cfRule type="expression" dxfId="336" priority="7" stopIfTrue="1">
      <formula>ISBLANK(I3)=TRUE</formula>
    </cfRule>
  </conditionalFormatting>
  <conditionalFormatting sqref="I16:I23">
    <cfRule type="cellIs" dxfId="335" priority="2" operator="equal">
      <formula>"None"</formula>
    </cfRule>
    <cfRule type="containsText" dxfId="334" priority="3" operator="containsText" text="positive">
      <formula>NOT(ISERROR(SEARCH("positive",I16)))</formula>
    </cfRule>
    <cfRule type="containsText" dxfId="333" priority="4" operator="containsText" text="negative">
      <formula>NOT(ISERROR(SEARCH("negative",I16)))</formula>
    </cfRule>
  </conditionalFormatting>
  <conditionalFormatting sqref="F3">
    <cfRule type="cellIs" dxfId="332" priority="1" operator="equal">
      <formula>"None"</formula>
    </cfRule>
  </conditionalFormatting>
  <hyperlinks>
    <hyperlink ref="H1:I1" location="'14'!A5" tooltip="Next Risk" display="Next Risk &gt;&gt;" xr:uid="{3E2F9149-848B-4EEC-B004-FAC51CBB3139}"/>
    <hyperlink ref="A1:B1" location="'Risk Register'!A1" tooltip="Back to Register" display=" &lt;&lt; Back to Register" xr:uid="{BA711B4C-3327-4339-9D94-06083338D6A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33CC4C7-9C89-402B-BB9C-387DBB5A96D8}">
            <xm:f>Methodology!$J$23</xm:f>
            <x14:dxf>
              <font>
                <color rgb="FF006100"/>
              </font>
              <fill>
                <patternFill>
                  <bgColor rgb="FFC6EFCE"/>
                </patternFill>
              </fill>
            </x14:dxf>
          </x14:cfRule>
          <x14:cfRule type="cellIs" priority="11" operator="equal" id="{EFDCE843-42F0-4011-980C-73DC38220E8B}">
            <xm:f>Methodology!$J$22</xm:f>
            <x14:dxf>
              <font>
                <color rgb="FF9C5700"/>
              </font>
              <fill>
                <patternFill>
                  <bgColor rgb="FFFFEB9C"/>
                </patternFill>
              </fill>
            </x14:dxf>
          </x14:cfRule>
          <x14:cfRule type="cellIs" priority="12" operator="equal" id="{2306FBB9-02D7-4718-AC50-74130019EFC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9EC4DBD-E555-4DEC-A221-A0E1F8C905DD}">
          <x14:formula1>
            <xm:f>Methodology!$C$6:$C$10</xm:f>
          </x14:formula1>
          <xm:sqref>F8:H13</xm:sqref>
        </x14:dataValidation>
        <x14:dataValidation type="list" allowBlank="1" showInputMessage="1" showErrorMessage="1" xr:uid="{C4B62E9B-5610-4B18-B058-1C9F157EC5F8}">
          <x14:formula1>
            <xm:f>Methodology!$C$104:$C$114</xm:f>
          </x14:formula1>
          <xm:sqref>F23:H23</xm:sqref>
        </x14:dataValidation>
        <x14:dataValidation type="list" allowBlank="1" showInputMessage="1" showErrorMessage="1" xr:uid="{598CB205-99F6-41AB-93B1-D02E132E1982}">
          <x14:formula1>
            <xm:f>Methodology!$C$91:$C$101</xm:f>
          </x14:formula1>
          <xm:sqref>F22:H22</xm:sqref>
        </x14:dataValidation>
        <x14:dataValidation type="list" allowBlank="1" showInputMessage="1" showErrorMessage="1" xr:uid="{E19E7F32-B623-4FA0-90C7-BEB310027398}">
          <x14:formula1>
            <xm:f>Methodology!$C$78:$C$88</xm:f>
          </x14:formula1>
          <xm:sqref>F21:H21</xm:sqref>
        </x14:dataValidation>
        <x14:dataValidation type="list" allowBlank="1" showInputMessage="1" showErrorMessage="1" xr:uid="{CC5759AB-2622-4F8A-93EA-22A0C2C03FAD}">
          <x14:formula1>
            <xm:f>Methodology!$C$52:$C$62</xm:f>
          </x14:formula1>
          <xm:sqref>F19:H19</xm:sqref>
        </x14:dataValidation>
        <x14:dataValidation type="list" allowBlank="1" showInputMessage="1" showErrorMessage="1" xr:uid="{544F2190-7AC4-49BB-BC36-7F89308E4C0C}">
          <x14:formula1>
            <xm:f>Methodology!$C$26:$C$36</xm:f>
          </x14:formula1>
          <xm:sqref>F17:H17</xm:sqref>
        </x14:dataValidation>
        <x14:dataValidation type="list" allowBlank="1" showInputMessage="1" showErrorMessage="1" xr:uid="{88670A05-6F47-4984-81E9-CE4CC9416E03}">
          <x14:formula1>
            <xm:f>Methodology!$C$13:$C$23</xm:f>
          </x14:formula1>
          <xm:sqref>F16:H16</xm:sqref>
        </x14:dataValidation>
        <x14:dataValidation type="list" allowBlank="1" showInputMessage="1" showErrorMessage="1" xr:uid="{4651D276-826C-4E62-875F-EA9DAEF03FDC}">
          <x14:formula1>
            <xm:f>Methodology!$C$65:$C$75</xm:f>
          </x14:formula1>
          <xm:sqref>F20:H20</xm:sqref>
        </x14:dataValidation>
        <x14:dataValidation type="list" allowBlank="1" showInputMessage="1" showErrorMessage="1" xr:uid="{F2238FD2-22C7-4BA4-8C64-A96FFE441D76}">
          <x14:formula1>
            <xm:f>Methodology!$C$39:$C$49</xm:f>
          </x14:formula1>
          <xm:sqref>F18:H18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28" priority="19" stopIfTrue="1" operator="equal">
      <formula>"Medium"</formula>
    </cfRule>
    <cfRule type="cellIs" dxfId="327" priority="20" stopIfTrue="1" operator="equal">
      <formula>"High"</formula>
    </cfRule>
    <cfRule type="cellIs" dxfId="326" priority="21" stopIfTrue="1" operator="equal">
      <formula>"Extreme"</formula>
    </cfRule>
  </conditionalFormatting>
  <conditionalFormatting sqref="G2">
    <cfRule type="cellIs" dxfId="325" priority="16" stopIfTrue="1" operator="equal">
      <formula>"Keep informed"</formula>
    </cfRule>
    <cfRule type="cellIs" dxfId="324" priority="17" stopIfTrue="1" operator="equal">
      <formula>"Keep satisfied"</formula>
    </cfRule>
    <cfRule type="cellIs" dxfId="323" priority="18" stopIfTrue="1" operator="equal">
      <formula>"Manage closely"</formula>
    </cfRule>
  </conditionalFormatting>
  <conditionalFormatting sqref="G3">
    <cfRule type="cellIs" dxfId="322" priority="13" stopIfTrue="1" operator="equal">
      <formula>"Keep informed"</formula>
    </cfRule>
    <cfRule type="cellIs" dxfId="321" priority="14" stopIfTrue="1" operator="equal">
      <formula>"Keep satisfied"</formula>
    </cfRule>
    <cfRule type="cellIs" dxfId="320" priority="15" stopIfTrue="1" operator="equal">
      <formula>"Manage closely"</formula>
    </cfRule>
  </conditionalFormatting>
  <conditionalFormatting sqref="I3">
    <cfRule type="cellIs" dxfId="319" priority="8" stopIfTrue="1" operator="lessThan">
      <formula>NOW()-30</formula>
    </cfRule>
    <cfRule type="cellIs" dxfId="318" priority="9" operator="lessThan">
      <formula>NOW()</formula>
    </cfRule>
  </conditionalFormatting>
  <conditionalFormatting sqref="I3">
    <cfRule type="expression" dxfId="317" priority="7" stopIfTrue="1">
      <formula>ISBLANK(I3)=TRUE</formula>
    </cfRule>
  </conditionalFormatting>
  <conditionalFormatting sqref="I16:I23">
    <cfRule type="cellIs" dxfId="316" priority="2" operator="equal">
      <formula>"None"</formula>
    </cfRule>
    <cfRule type="containsText" dxfId="315" priority="3" operator="containsText" text="positive">
      <formula>NOT(ISERROR(SEARCH("positive",I16)))</formula>
    </cfRule>
    <cfRule type="containsText" dxfId="314" priority="4" operator="containsText" text="negative">
      <formula>NOT(ISERROR(SEARCH("negative",I16)))</formula>
    </cfRule>
  </conditionalFormatting>
  <conditionalFormatting sqref="F3">
    <cfRule type="cellIs" dxfId="313" priority="1" operator="equal">
      <formula>"None"</formula>
    </cfRule>
  </conditionalFormatting>
  <hyperlinks>
    <hyperlink ref="H1:I1" location="'15'!A5" tooltip="Next Risk" display="Next Risk &gt;&gt;" xr:uid="{E7A9277A-CFAD-4EA2-9E44-203DD39F7D39}"/>
    <hyperlink ref="A1:B1" location="'Risk Register'!A1" tooltip="Back to Register" display=" &lt;&lt; Back to Register" xr:uid="{C5E577A5-3F2E-4BE5-A9A9-F42B3D3A3B8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DF15CF2-67B0-4823-BDA3-6B83F152C67C}">
            <xm:f>Methodology!$J$23</xm:f>
            <x14:dxf>
              <font>
                <color rgb="FF006100"/>
              </font>
              <fill>
                <patternFill>
                  <bgColor rgb="FFC6EFCE"/>
                </patternFill>
              </fill>
            </x14:dxf>
          </x14:cfRule>
          <x14:cfRule type="cellIs" priority="11" operator="equal" id="{71303F53-6231-418D-B095-1ACFEE0B040F}">
            <xm:f>Methodology!$J$22</xm:f>
            <x14:dxf>
              <font>
                <color rgb="FF9C5700"/>
              </font>
              <fill>
                <patternFill>
                  <bgColor rgb="FFFFEB9C"/>
                </patternFill>
              </fill>
            </x14:dxf>
          </x14:cfRule>
          <x14:cfRule type="cellIs" priority="12" operator="equal" id="{1E5679DC-9AB7-464C-8795-757AD0353B5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81F3595-6C0F-4448-9FFD-0648E7618DFB}">
          <x14:formula1>
            <xm:f>Methodology!$C$6:$C$10</xm:f>
          </x14:formula1>
          <xm:sqref>F8:H13</xm:sqref>
        </x14:dataValidation>
        <x14:dataValidation type="list" allowBlank="1" showInputMessage="1" showErrorMessage="1" xr:uid="{9CCD90AC-1A6A-4057-A0D1-88ED9E862C4B}">
          <x14:formula1>
            <xm:f>Methodology!$C$104:$C$114</xm:f>
          </x14:formula1>
          <xm:sqref>F23:H23</xm:sqref>
        </x14:dataValidation>
        <x14:dataValidation type="list" allowBlank="1" showInputMessage="1" showErrorMessage="1" xr:uid="{85CA488D-613B-4F8A-9C8C-48F55904483B}">
          <x14:formula1>
            <xm:f>Methodology!$C$91:$C$101</xm:f>
          </x14:formula1>
          <xm:sqref>F22:H22</xm:sqref>
        </x14:dataValidation>
        <x14:dataValidation type="list" allowBlank="1" showInputMessage="1" showErrorMessage="1" xr:uid="{64726695-B730-48C9-AB31-5084D3C484E4}">
          <x14:formula1>
            <xm:f>Methodology!$C$78:$C$88</xm:f>
          </x14:formula1>
          <xm:sqref>F21:H21</xm:sqref>
        </x14:dataValidation>
        <x14:dataValidation type="list" allowBlank="1" showInputMessage="1" showErrorMessage="1" xr:uid="{BAD47C3E-D930-46A5-8205-3E326DB11EB2}">
          <x14:formula1>
            <xm:f>Methodology!$C$52:$C$62</xm:f>
          </x14:formula1>
          <xm:sqref>F19:H19</xm:sqref>
        </x14:dataValidation>
        <x14:dataValidation type="list" allowBlank="1" showInputMessage="1" showErrorMessage="1" xr:uid="{202104A9-B425-429F-9A67-D64CFD657167}">
          <x14:formula1>
            <xm:f>Methodology!$C$26:$C$36</xm:f>
          </x14:formula1>
          <xm:sqref>F17:H17</xm:sqref>
        </x14:dataValidation>
        <x14:dataValidation type="list" allowBlank="1" showInputMessage="1" showErrorMessage="1" xr:uid="{7EBFFB60-60E4-4279-8EF9-DA89DBB6BE90}">
          <x14:formula1>
            <xm:f>Methodology!$C$13:$C$23</xm:f>
          </x14:formula1>
          <xm:sqref>F16:H16</xm:sqref>
        </x14:dataValidation>
        <x14:dataValidation type="list" allowBlank="1" showInputMessage="1" showErrorMessage="1" xr:uid="{D453AF00-8C07-46A5-B21C-BEA9E3D078F9}">
          <x14:formula1>
            <xm:f>Methodology!$C$65:$C$75</xm:f>
          </x14:formula1>
          <xm:sqref>F20:H20</xm:sqref>
        </x14:dataValidation>
        <x14:dataValidation type="list" allowBlank="1" showInputMessage="1" showErrorMessage="1" xr:uid="{FF28F491-6033-4447-8EF1-3B2BFC8D6FC8}">
          <x14:formula1>
            <xm:f>Methodology!$C$39:$C$49</xm:f>
          </x14:formula1>
          <xm:sqref>F18:H18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09" priority="19" stopIfTrue="1" operator="equal">
      <formula>"Medium"</formula>
    </cfRule>
    <cfRule type="cellIs" dxfId="308" priority="20" stopIfTrue="1" operator="equal">
      <formula>"High"</formula>
    </cfRule>
    <cfRule type="cellIs" dxfId="307" priority="21" stopIfTrue="1" operator="equal">
      <formula>"Extreme"</formula>
    </cfRule>
  </conditionalFormatting>
  <conditionalFormatting sqref="G2">
    <cfRule type="cellIs" dxfId="306" priority="16" stopIfTrue="1" operator="equal">
      <formula>"Keep informed"</formula>
    </cfRule>
    <cfRule type="cellIs" dxfId="305" priority="17" stopIfTrue="1" operator="equal">
      <formula>"Keep satisfied"</formula>
    </cfRule>
    <cfRule type="cellIs" dxfId="304" priority="18" stopIfTrue="1" operator="equal">
      <formula>"Manage closely"</formula>
    </cfRule>
  </conditionalFormatting>
  <conditionalFormatting sqref="G3">
    <cfRule type="cellIs" dxfId="303" priority="13" stopIfTrue="1" operator="equal">
      <formula>"Keep informed"</formula>
    </cfRule>
    <cfRule type="cellIs" dxfId="302" priority="14" stopIfTrue="1" operator="equal">
      <formula>"Keep satisfied"</formula>
    </cfRule>
    <cfRule type="cellIs" dxfId="301" priority="15" stopIfTrue="1" operator="equal">
      <formula>"Manage closely"</formula>
    </cfRule>
  </conditionalFormatting>
  <conditionalFormatting sqref="I3">
    <cfRule type="cellIs" dxfId="300" priority="8" stopIfTrue="1" operator="lessThan">
      <formula>NOW()-30</formula>
    </cfRule>
    <cfRule type="cellIs" dxfId="299" priority="9" operator="lessThan">
      <formula>NOW()</formula>
    </cfRule>
  </conditionalFormatting>
  <conditionalFormatting sqref="I3">
    <cfRule type="expression" dxfId="298" priority="7" stopIfTrue="1">
      <formula>ISBLANK(I3)=TRUE</formula>
    </cfRule>
  </conditionalFormatting>
  <conditionalFormatting sqref="I16:I23">
    <cfRule type="cellIs" dxfId="297" priority="2" operator="equal">
      <formula>"None"</formula>
    </cfRule>
    <cfRule type="containsText" dxfId="296" priority="3" operator="containsText" text="positive">
      <formula>NOT(ISERROR(SEARCH("positive",I16)))</formula>
    </cfRule>
    <cfRule type="containsText" dxfId="295" priority="4" operator="containsText" text="negative">
      <formula>NOT(ISERROR(SEARCH("negative",I16)))</formula>
    </cfRule>
  </conditionalFormatting>
  <conditionalFormatting sqref="F3">
    <cfRule type="cellIs" dxfId="294" priority="1" operator="equal">
      <formula>"None"</formula>
    </cfRule>
  </conditionalFormatting>
  <hyperlinks>
    <hyperlink ref="H1:I1" location="'16'!A5" tooltip="Next Risk" display="Next Risk &gt;&gt;" xr:uid="{E98BF91D-904B-4DB7-A0C1-E2D692AF25FC}"/>
    <hyperlink ref="A1:B1" location="'Risk Register'!A1" tooltip="Back to Register" display=" &lt;&lt; Back to Register" xr:uid="{F7C4231D-5A42-4FE5-8B24-47CE5F5F3DF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4EC51106-B195-4239-9A76-5078AE842C4E}">
            <xm:f>Methodology!$J$23</xm:f>
            <x14:dxf>
              <font>
                <color rgb="FF006100"/>
              </font>
              <fill>
                <patternFill>
                  <bgColor rgb="FFC6EFCE"/>
                </patternFill>
              </fill>
            </x14:dxf>
          </x14:cfRule>
          <x14:cfRule type="cellIs" priority="11" operator="equal" id="{518487AD-2947-4B9B-AFA9-5C29531BD266}">
            <xm:f>Methodology!$J$22</xm:f>
            <x14:dxf>
              <font>
                <color rgb="FF9C5700"/>
              </font>
              <fill>
                <patternFill>
                  <bgColor rgb="FFFFEB9C"/>
                </patternFill>
              </fill>
            </x14:dxf>
          </x14:cfRule>
          <x14:cfRule type="cellIs" priority="12" operator="equal" id="{152B1ABC-795E-4CE8-B919-DB2B5141FEE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5FADD90A-6669-4C75-A4ED-4AFDC5380589}">
          <x14:formula1>
            <xm:f>Methodology!$C$6:$C$10</xm:f>
          </x14:formula1>
          <xm:sqref>F8:H13</xm:sqref>
        </x14:dataValidation>
        <x14:dataValidation type="list" allowBlank="1" showInputMessage="1" showErrorMessage="1" xr:uid="{5413CF8C-8BFB-4915-A289-C4FC92BA0773}">
          <x14:formula1>
            <xm:f>Methodology!$C$104:$C$114</xm:f>
          </x14:formula1>
          <xm:sqref>F23:H23</xm:sqref>
        </x14:dataValidation>
        <x14:dataValidation type="list" allowBlank="1" showInputMessage="1" showErrorMessage="1" xr:uid="{CBFF226F-6156-400E-8660-64AB78A7FFCF}">
          <x14:formula1>
            <xm:f>Methodology!$C$91:$C$101</xm:f>
          </x14:formula1>
          <xm:sqref>F22:H22</xm:sqref>
        </x14:dataValidation>
        <x14:dataValidation type="list" allowBlank="1" showInputMessage="1" showErrorMessage="1" xr:uid="{4F22EB16-1698-476A-BD6B-319C760B5F4E}">
          <x14:formula1>
            <xm:f>Methodology!$C$78:$C$88</xm:f>
          </x14:formula1>
          <xm:sqref>F21:H21</xm:sqref>
        </x14:dataValidation>
        <x14:dataValidation type="list" allowBlank="1" showInputMessage="1" showErrorMessage="1" xr:uid="{6A812517-A856-472C-B83E-6AD417ADF2F1}">
          <x14:formula1>
            <xm:f>Methodology!$C$52:$C$62</xm:f>
          </x14:formula1>
          <xm:sqref>F19:H19</xm:sqref>
        </x14:dataValidation>
        <x14:dataValidation type="list" allowBlank="1" showInputMessage="1" showErrorMessage="1" xr:uid="{01168081-1AD2-4A2E-BDD5-7A2B3A038895}">
          <x14:formula1>
            <xm:f>Methodology!$C$26:$C$36</xm:f>
          </x14:formula1>
          <xm:sqref>F17:H17</xm:sqref>
        </x14:dataValidation>
        <x14:dataValidation type="list" allowBlank="1" showInputMessage="1" showErrorMessage="1" xr:uid="{0106B73E-F61B-4F0B-BA09-D310AB89B3F5}">
          <x14:formula1>
            <xm:f>Methodology!$C$13:$C$23</xm:f>
          </x14:formula1>
          <xm:sqref>F16:H16</xm:sqref>
        </x14:dataValidation>
        <x14:dataValidation type="list" allowBlank="1" showInputMessage="1" showErrorMessage="1" xr:uid="{187BCFEA-DACB-491E-B2A9-76DC9FE8C2E1}">
          <x14:formula1>
            <xm:f>Methodology!$C$65:$C$75</xm:f>
          </x14:formula1>
          <xm:sqref>F20:H20</xm:sqref>
        </x14:dataValidation>
        <x14:dataValidation type="list" allowBlank="1" showInputMessage="1" showErrorMessage="1" xr:uid="{8276E524-5C56-49C6-A007-ACB152F82D76}">
          <x14:formula1>
            <xm:f>Methodology!$C$39:$C$49</xm:f>
          </x14:formula1>
          <xm:sqref>F18:H18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90" priority="19" stopIfTrue="1" operator="equal">
      <formula>"Medium"</formula>
    </cfRule>
    <cfRule type="cellIs" dxfId="289" priority="20" stopIfTrue="1" operator="equal">
      <formula>"High"</formula>
    </cfRule>
    <cfRule type="cellIs" dxfId="288" priority="21" stopIfTrue="1" operator="equal">
      <formula>"Extreme"</formula>
    </cfRule>
  </conditionalFormatting>
  <conditionalFormatting sqref="G2">
    <cfRule type="cellIs" dxfId="287" priority="16" stopIfTrue="1" operator="equal">
      <formula>"Keep informed"</formula>
    </cfRule>
    <cfRule type="cellIs" dxfId="286" priority="17" stopIfTrue="1" operator="equal">
      <formula>"Keep satisfied"</formula>
    </cfRule>
    <cfRule type="cellIs" dxfId="285" priority="18" stopIfTrue="1" operator="equal">
      <formula>"Manage closely"</formula>
    </cfRule>
  </conditionalFormatting>
  <conditionalFormatting sqref="G3">
    <cfRule type="cellIs" dxfId="284" priority="13" stopIfTrue="1" operator="equal">
      <formula>"Keep informed"</formula>
    </cfRule>
    <cfRule type="cellIs" dxfId="283" priority="14" stopIfTrue="1" operator="equal">
      <formula>"Keep satisfied"</formula>
    </cfRule>
    <cfRule type="cellIs" dxfId="282" priority="15" stopIfTrue="1" operator="equal">
      <formula>"Manage closely"</formula>
    </cfRule>
  </conditionalFormatting>
  <conditionalFormatting sqref="I3">
    <cfRule type="cellIs" dxfId="281" priority="8" stopIfTrue="1" operator="lessThan">
      <formula>NOW()-30</formula>
    </cfRule>
    <cfRule type="cellIs" dxfId="280" priority="9" operator="lessThan">
      <formula>NOW()</formula>
    </cfRule>
  </conditionalFormatting>
  <conditionalFormatting sqref="I3">
    <cfRule type="expression" dxfId="279" priority="7" stopIfTrue="1">
      <formula>ISBLANK(I3)=TRUE</formula>
    </cfRule>
  </conditionalFormatting>
  <conditionalFormatting sqref="I16:I23">
    <cfRule type="cellIs" dxfId="278" priority="2" operator="equal">
      <formula>"None"</formula>
    </cfRule>
    <cfRule type="containsText" dxfId="277" priority="3" operator="containsText" text="positive">
      <formula>NOT(ISERROR(SEARCH("positive",I16)))</formula>
    </cfRule>
    <cfRule type="containsText" dxfId="276" priority="4" operator="containsText" text="negative">
      <formula>NOT(ISERROR(SEARCH("negative",I16)))</formula>
    </cfRule>
  </conditionalFormatting>
  <conditionalFormatting sqref="F3">
    <cfRule type="cellIs" dxfId="275" priority="1" operator="equal">
      <formula>"None"</formula>
    </cfRule>
  </conditionalFormatting>
  <hyperlinks>
    <hyperlink ref="H1:I1" location="'17'!A5" tooltip="Next Risk" display="Next Risk &gt;&gt;" xr:uid="{A8B1837C-D999-43A4-8785-1816D4AD0396}"/>
    <hyperlink ref="A1:B1" location="'Risk Register'!A1" tooltip="Back to Register" display=" &lt;&lt; Back to Register" xr:uid="{2CCFB320-272E-4B63-96E1-B578220F0BB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82F17C1-8AF9-4CAB-A7E1-BA93C3E34F19}">
            <xm:f>Methodology!$J$23</xm:f>
            <x14:dxf>
              <font>
                <color rgb="FF006100"/>
              </font>
              <fill>
                <patternFill>
                  <bgColor rgb="FFC6EFCE"/>
                </patternFill>
              </fill>
            </x14:dxf>
          </x14:cfRule>
          <x14:cfRule type="cellIs" priority="11" operator="equal" id="{35299DB5-CB19-4FD1-AFEC-CD9BCAFD4F77}">
            <xm:f>Methodology!$J$22</xm:f>
            <x14:dxf>
              <font>
                <color rgb="FF9C5700"/>
              </font>
              <fill>
                <patternFill>
                  <bgColor rgb="FFFFEB9C"/>
                </patternFill>
              </fill>
            </x14:dxf>
          </x14:cfRule>
          <x14:cfRule type="cellIs" priority="12" operator="equal" id="{33206710-AA7F-4323-833C-AA17F75B9C0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640A4061-A5CE-46D2-A3D8-50F9DD10513A}">
          <x14:formula1>
            <xm:f>Methodology!$C$6:$C$10</xm:f>
          </x14:formula1>
          <xm:sqref>F8:H13</xm:sqref>
        </x14:dataValidation>
        <x14:dataValidation type="list" allowBlank="1" showInputMessage="1" showErrorMessage="1" xr:uid="{AA5299FE-F0C3-410E-B571-BDC4E5F69D34}">
          <x14:formula1>
            <xm:f>Methodology!$C$104:$C$114</xm:f>
          </x14:formula1>
          <xm:sqref>F23:H23</xm:sqref>
        </x14:dataValidation>
        <x14:dataValidation type="list" allowBlank="1" showInputMessage="1" showErrorMessage="1" xr:uid="{BA1D4E78-5DC8-47D3-822E-E126B140E8EA}">
          <x14:formula1>
            <xm:f>Methodology!$C$91:$C$101</xm:f>
          </x14:formula1>
          <xm:sqref>F22:H22</xm:sqref>
        </x14:dataValidation>
        <x14:dataValidation type="list" allowBlank="1" showInputMessage="1" showErrorMessage="1" xr:uid="{686C636B-3BE2-4305-BD50-079A77390ADC}">
          <x14:formula1>
            <xm:f>Methodology!$C$78:$C$88</xm:f>
          </x14:formula1>
          <xm:sqref>F21:H21</xm:sqref>
        </x14:dataValidation>
        <x14:dataValidation type="list" allowBlank="1" showInputMessage="1" showErrorMessage="1" xr:uid="{25760C4A-80D8-4199-86FB-F7DD29D9532F}">
          <x14:formula1>
            <xm:f>Methodology!$C$52:$C$62</xm:f>
          </x14:formula1>
          <xm:sqref>F19:H19</xm:sqref>
        </x14:dataValidation>
        <x14:dataValidation type="list" allowBlank="1" showInputMessage="1" showErrorMessage="1" xr:uid="{A05BCA72-EE1A-427D-9E29-3FB09936433B}">
          <x14:formula1>
            <xm:f>Methodology!$C$26:$C$36</xm:f>
          </x14:formula1>
          <xm:sqref>F17:H17</xm:sqref>
        </x14:dataValidation>
        <x14:dataValidation type="list" allowBlank="1" showInputMessage="1" showErrorMessage="1" xr:uid="{6EB617CA-1552-47FF-9F6C-2374ADDF6B72}">
          <x14:formula1>
            <xm:f>Methodology!$C$13:$C$23</xm:f>
          </x14:formula1>
          <xm:sqref>F16:H16</xm:sqref>
        </x14:dataValidation>
        <x14:dataValidation type="list" allowBlank="1" showInputMessage="1" showErrorMessage="1" xr:uid="{EB65E95D-3F4E-49E9-81C2-CE314E296689}">
          <x14:formula1>
            <xm:f>Methodology!$C$65:$C$75</xm:f>
          </x14:formula1>
          <xm:sqref>F20:H20</xm:sqref>
        </x14:dataValidation>
        <x14:dataValidation type="list" allowBlank="1" showInputMessage="1" showErrorMessage="1" xr:uid="{B5E77948-580C-44C3-B57E-8FFE51075F54}">
          <x14:formula1>
            <xm:f>Methodology!$C$39:$C$49</xm:f>
          </x14:formula1>
          <xm:sqref>F18:H18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71" priority="19" stopIfTrue="1" operator="equal">
      <formula>"Medium"</formula>
    </cfRule>
    <cfRule type="cellIs" dxfId="270" priority="20" stopIfTrue="1" operator="equal">
      <formula>"High"</formula>
    </cfRule>
    <cfRule type="cellIs" dxfId="269" priority="21" stopIfTrue="1" operator="equal">
      <formula>"Extreme"</formula>
    </cfRule>
  </conditionalFormatting>
  <conditionalFormatting sqref="G2">
    <cfRule type="cellIs" dxfId="268" priority="16" stopIfTrue="1" operator="equal">
      <formula>"Keep informed"</formula>
    </cfRule>
    <cfRule type="cellIs" dxfId="267" priority="17" stopIfTrue="1" operator="equal">
      <formula>"Keep satisfied"</formula>
    </cfRule>
    <cfRule type="cellIs" dxfId="266" priority="18" stopIfTrue="1" operator="equal">
      <formula>"Manage closely"</formula>
    </cfRule>
  </conditionalFormatting>
  <conditionalFormatting sqref="G3">
    <cfRule type="cellIs" dxfId="265" priority="13" stopIfTrue="1" operator="equal">
      <formula>"Keep informed"</formula>
    </cfRule>
    <cfRule type="cellIs" dxfId="264" priority="14" stopIfTrue="1" operator="equal">
      <formula>"Keep satisfied"</formula>
    </cfRule>
    <cfRule type="cellIs" dxfId="263" priority="15" stopIfTrue="1" operator="equal">
      <formula>"Manage closely"</formula>
    </cfRule>
  </conditionalFormatting>
  <conditionalFormatting sqref="I3">
    <cfRule type="cellIs" dxfId="262" priority="8" stopIfTrue="1" operator="lessThan">
      <formula>NOW()-30</formula>
    </cfRule>
    <cfRule type="cellIs" dxfId="261" priority="9" operator="lessThan">
      <formula>NOW()</formula>
    </cfRule>
  </conditionalFormatting>
  <conditionalFormatting sqref="I3">
    <cfRule type="expression" dxfId="260" priority="7" stopIfTrue="1">
      <formula>ISBLANK(I3)=TRUE</formula>
    </cfRule>
  </conditionalFormatting>
  <conditionalFormatting sqref="I16:I23">
    <cfRule type="cellIs" dxfId="259" priority="2" operator="equal">
      <formula>"None"</formula>
    </cfRule>
    <cfRule type="containsText" dxfId="258" priority="3" operator="containsText" text="positive">
      <formula>NOT(ISERROR(SEARCH("positive",I16)))</formula>
    </cfRule>
    <cfRule type="containsText" dxfId="257" priority="4" operator="containsText" text="negative">
      <formula>NOT(ISERROR(SEARCH("negative",I16)))</formula>
    </cfRule>
  </conditionalFormatting>
  <conditionalFormatting sqref="F3">
    <cfRule type="cellIs" dxfId="256" priority="1" operator="equal">
      <formula>"None"</formula>
    </cfRule>
  </conditionalFormatting>
  <hyperlinks>
    <hyperlink ref="H1:I1" location="'18'!A5" tooltip="Next Risk" display="Next Risk &gt;&gt;" xr:uid="{1217410F-C3BD-4C8A-A2CD-0FE9FBD8ACBF}"/>
    <hyperlink ref="A1:B1" location="'Risk Register'!A1" tooltip="Back to Register" display=" &lt;&lt; Back to Register" xr:uid="{29D37472-6551-416C-9E2E-4893F3AE8DC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B7D98B12-4959-49CF-BB5C-E019819DF46D}">
            <xm:f>Methodology!$J$23</xm:f>
            <x14:dxf>
              <font>
                <color rgb="FF006100"/>
              </font>
              <fill>
                <patternFill>
                  <bgColor rgb="FFC6EFCE"/>
                </patternFill>
              </fill>
            </x14:dxf>
          </x14:cfRule>
          <x14:cfRule type="cellIs" priority="11" operator="equal" id="{24A3DB6A-7E65-4B0F-B687-49DA63720E66}">
            <xm:f>Methodology!$J$22</xm:f>
            <x14:dxf>
              <font>
                <color rgb="FF9C5700"/>
              </font>
              <fill>
                <patternFill>
                  <bgColor rgb="FFFFEB9C"/>
                </patternFill>
              </fill>
            </x14:dxf>
          </x14:cfRule>
          <x14:cfRule type="cellIs" priority="12" operator="equal" id="{F975C18D-7607-47B3-B5ED-D4912D5E858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7A6FE2D-05D9-453A-995F-B3613A910CEC}">
          <x14:formula1>
            <xm:f>Methodology!$C$6:$C$10</xm:f>
          </x14:formula1>
          <xm:sqref>F8:H13</xm:sqref>
        </x14:dataValidation>
        <x14:dataValidation type="list" allowBlank="1" showInputMessage="1" showErrorMessage="1" xr:uid="{BD467070-732B-4C3D-9814-D2C794A1BEC1}">
          <x14:formula1>
            <xm:f>Methodology!$C$104:$C$114</xm:f>
          </x14:formula1>
          <xm:sqref>F23:H23</xm:sqref>
        </x14:dataValidation>
        <x14:dataValidation type="list" allowBlank="1" showInputMessage="1" showErrorMessage="1" xr:uid="{7AF62480-3482-4B26-A7B3-06B669E167FC}">
          <x14:formula1>
            <xm:f>Methodology!$C$91:$C$101</xm:f>
          </x14:formula1>
          <xm:sqref>F22:H22</xm:sqref>
        </x14:dataValidation>
        <x14:dataValidation type="list" allowBlank="1" showInputMessage="1" showErrorMessage="1" xr:uid="{8BACF5AC-C7E2-4071-ADC0-8ED8F9675144}">
          <x14:formula1>
            <xm:f>Methodology!$C$78:$C$88</xm:f>
          </x14:formula1>
          <xm:sqref>F21:H21</xm:sqref>
        </x14:dataValidation>
        <x14:dataValidation type="list" allowBlank="1" showInputMessage="1" showErrorMessage="1" xr:uid="{493DBB69-882E-48C9-9324-DE0BE0E868E3}">
          <x14:formula1>
            <xm:f>Methodology!$C$52:$C$62</xm:f>
          </x14:formula1>
          <xm:sqref>F19:H19</xm:sqref>
        </x14:dataValidation>
        <x14:dataValidation type="list" allowBlank="1" showInputMessage="1" showErrorMessage="1" xr:uid="{4882DD83-F0FF-4E51-BD93-50786E28273E}">
          <x14:formula1>
            <xm:f>Methodology!$C$26:$C$36</xm:f>
          </x14:formula1>
          <xm:sqref>F17:H17</xm:sqref>
        </x14:dataValidation>
        <x14:dataValidation type="list" allowBlank="1" showInputMessage="1" showErrorMessage="1" xr:uid="{6D1C5928-5613-489F-AB37-A271E76DF966}">
          <x14:formula1>
            <xm:f>Methodology!$C$13:$C$23</xm:f>
          </x14:formula1>
          <xm:sqref>F16:H16</xm:sqref>
        </x14:dataValidation>
        <x14:dataValidation type="list" allowBlank="1" showInputMessage="1" showErrorMessage="1" xr:uid="{F2DDFABE-4F25-4453-9493-DC32C3008CB5}">
          <x14:formula1>
            <xm:f>Methodology!$C$65:$C$75</xm:f>
          </x14:formula1>
          <xm:sqref>F20:H20</xm:sqref>
        </x14:dataValidation>
        <x14:dataValidation type="list" allowBlank="1" showInputMessage="1" showErrorMessage="1" xr:uid="{9461E5F8-BF52-4595-9D5A-4C730149AD0C}">
          <x14:formula1>
            <xm:f>Methodology!$C$39:$C$49</xm:f>
          </x14:formula1>
          <xm:sqref>F18:H18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3434-B3D2-4792-A7B9-1643D620F5E3}">
  <dimension ref="A1:M1216"/>
  <sheetViews>
    <sheetView showGridLines="0" zoomScaleNormal="100" zoomScalePageLayoutView="85" workbookViewId="0">
      <pane ySplit="3" topLeftCell="A4" activePane="bottomLeft" state="frozen"/>
      <selection pane="bottomLeft" activeCell="H3" sqref="H3:I3"/>
    </sheetView>
  </sheetViews>
  <sheetFormatPr defaultColWidth="1.42578125"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3" width="9.140625" style="30" customWidth="1"/>
    <col min="14" max="16384" width="1.42578125" style="30"/>
  </cols>
  <sheetData>
    <row r="1" spans="1:13" s="40" customFormat="1" ht="30" customHeight="1" thickBot="1" x14ac:dyDescent="0.35">
      <c r="A1" s="125" t="s">
        <v>10</v>
      </c>
      <c r="B1" s="126"/>
      <c r="C1" s="127" t="str">
        <f>B3</f>
        <v>People do not attend our event</v>
      </c>
      <c r="D1" s="128"/>
      <c r="E1" s="128"/>
      <c r="F1" s="128"/>
      <c r="G1" s="128"/>
      <c r="H1" s="125" t="s">
        <v>86</v>
      </c>
      <c r="I1" s="126"/>
      <c r="J1" s="55"/>
      <c r="K1" s="39"/>
      <c r="L1" s="39"/>
      <c r="M1" s="76" t="s">
        <v>110</v>
      </c>
    </row>
    <row r="2" spans="1:13" s="40" customFormat="1" ht="44.25" customHeight="1" x14ac:dyDescent="0.2">
      <c r="A2" s="74" t="s">
        <v>5</v>
      </c>
      <c r="B2" s="86" t="s">
        <v>73</v>
      </c>
      <c r="C2" s="86"/>
      <c r="D2" s="51" t="s">
        <v>31</v>
      </c>
      <c r="E2" s="51" t="s">
        <v>40</v>
      </c>
      <c r="F2" s="51" t="s">
        <v>39</v>
      </c>
      <c r="G2" s="51" t="s">
        <v>63</v>
      </c>
      <c r="H2" s="50" t="s">
        <v>59</v>
      </c>
      <c r="I2" s="50" t="s">
        <v>60</v>
      </c>
      <c r="J2" s="56" t="s">
        <v>14</v>
      </c>
      <c r="K2" s="41" t="s">
        <v>21</v>
      </c>
      <c r="L2" s="39" t="s">
        <v>74</v>
      </c>
      <c r="M2" s="76" t="s">
        <v>111</v>
      </c>
    </row>
    <row r="3" spans="1:13" ht="30" customHeight="1" x14ac:dyDescent="0.2">
      <c r="A3" s="53">
        <v>0</v>
      </c>
      <c r="B3" s="129" t="s">
        <v>87</v>
      </c>
      <c r="C3" s="130"/>
      <c r="D3" s="64" t="s">
        <v>88</v>
      </c>
      <c r="E3" s="54" t="str">
        <f>_xlfn.IFS(J3=5,Methodology!B6,J3=4,Methodology!B7,J3=3,Methodology!B8,J3=2,Methodology!B9,J3=1,Methodology!B10,J3=0,0)</f>
        <v>Likely</v>
      </c>
      <c r="F3" s="54" t="str">
        <f>_xlfn.IFS(K3=5,Methodology!O5,K3=4,Methodology!O6,K3=3,Methodology!O7,K3=2,Methodology!O8,K3=1,Methodology!O9,K3=0,Methodology!O10)</f>
        <v>Major</v>
      </c>
      <c r="G3" s="72" t="str">
        <f>_xlfn.IFS(L3=1,Methodology!J6,L3=2,Methodology!J7,L3=3,Methodology!J8,L3=4,Methodology!J9,L3=5,Methodology!J10,L3=6,Methodology!L6,L3=8,Methodology!L7,L3=9,Methodology!L8,L3=10,Methodology!L9,L3=12,Methodology!L10,L3=15,Methodology!N6,L3=16,Methodology!N7,L3=20,Methodology!N8,L3=25,Methodology!N9,L3=0,0)</f>
        <v>High</v>
      </c>
      <c r="H3" s="65">
        <v>43831</v>
      </c>
      <c r="I3" s="65">
        <v>43862</v>
      </c>
      <c r="J3" s="62">
        <f>MAX(J8:J13)</f>
        <v>4</v>
      </c>
      <c r="K3" s="32">
        <f>MAX(K16:K23)</f>
        <v>4</v>
      </c>
      <c r="L3" s="1">
        <f>J3*K3</f>
        <v>16</v>
      </c>
    </row>
    <row r="4" spans="1:13" s="42" customFormat="1" ht="30" customHeight="1" x14ac:dyDescent="0.2">
      <c r="A4" s="131" t="s">
        <v>61</v>
      </c>
      <c r="B4" s="131"/>
      <c r="C4" s="131"/>
      <c r="D4" s="131"/>
      <c r="E4" s="131"/>
      <c r="F4" s="131"/>
      <c r="G4" s="131"/>
      <c r="H4" s="131"/>
      <c r="I4" s="131"/>
      <c r="J4" s="56"/>
      <c r="K4" s="43"/>
      <c r="L4" s="43"/>
    </row>
    <row r="5" spans="1:13" s="35" customFormat="1" ht="66" customHeight="1" x14ac:dyDescent="0.2">
      <c r="A5" s="132" t="s">
        <v>89</v>
      </c>
      <c r="B5" s="133"/>
      <c r="C5" s="133"/>
      <c r="D5" s="133"/>
      <c r="E5" s="133"/>
      <c r="F5" s="133"/>
      <c r="G5" s="133"/>
      <c r="H5" s="133"/>
      <c r="I5" s="134"/>
      <c r="J5" s="58"/>
      <c r="K5" s="32"/>
      <c r="L5" s="32"/>
    </row>
    <row r="6" spans="1:13" s="35" customFormat="1" ht="30" customHeight="1" x14ac:dyDescent="0.2">
      <c r="A6" s="89" t="s">
        <v>97</v>
      </c>
      <c r="B6" s="89"/>
      <c r="C6" s="89"/>
      <c r="D6" s="89"/>
      <c r="E6" s="89"/>
      <c r="F6" s="89"/>
      <c r="G6" s="89"/>
      <c r="H6" s="89"/>
      <c r="I6" s="89"/>
      <c r="J6" s="58"/>
      <c r="K6" s="32"/>
      <c r="L6" s="32"/>
    </row>
    <row r="7" spans="1:13" s="42" customFormat="1" ht="30" customHeight="1" x14ac:dyDescent="0.2">
      <c r="A7" s="90" t="s">
        <v>67</v>
      </c>
      <c r="B7" s="90"/>
      <c r="C7" s="90"/>
      <c r="D7" s="122" t="s">
        <v>4</v>
      </c>
      <c r="E7" s="122"/>
      <c r="F7" s="122" t="s">
        <v>40</v>
      </c>
      <c r="G7" s="122"/>
      <c r="H7" s="122"/>
      <c r="I7" s="74" t="s">
        <v>2</v>
      </c>
      <c r="J7" s="56"/>
      <c r="K7" s="43"/>
      <c r="L7" s="43"/>
    </row>
    <row r="8" spans="1:13" s="34" customFormat="1" ht="30" customHeight="1" x14ac:dyDescent="0.2">
      <c r="A8" s="119" t="s">
        <v>90</v>
      </c>
      <c r="B8" s="120"/>
      <c r="C8" s="120"/>
      <c r="D8" s="119" t="s">
        <v>91</v>
      </c>
      <c r="E8" s="121"/>
      <c r="F8" s="119" t="s">
        <v>76</v>
      </c>
      <c r="G8" s="120"/>
      <c r="H8" s="121"/>
      <c r="I8" s="59" t="str">
        <f>_xlfn.IFS(F8=Methodology!C6,Methodology!B6,F8=Methodology!C7,Methodology!B7,F8=Methodology!C8,Methodology!B8,F8=Methodology!C9,Methodology!B9,F8=Methodology!C10,Methodology!B10,F8=0,0)</f>
        <v>Likely</v>
      </c>
      <c r="J8" s="58">
        <f>_xlfn.IFS(F8=Methodology!C6,Methodology!A6,F8=Methodology!C7,Methodology!A7,F8=Methodology!C8,Methodology!A8,F8=Methodology!C9,Methodology!A9,F8=Methodology!C10,Methodology!A10,F8=0,0)</f>
        <v>4</v>
      </c>
      <c r="K8" s="32"/>
      <c r="L8" s="32"/>
    </row>
    <row r="9" spans="1:13" s="34" customFormat="1" ht="30" customHeight="1" x14ac:dyDescent="0.2">
      <c r="A9" s="100" t="s">
        <v>92</v>
      </c>
      <c r="B9" s="101"/>
      <c r="C9" s="101"/>
      <c r="D9" s="100" t="s">
        <v>93</v>
      </c>
      <c r="E9" s="102"/>
      <c r="F9" s="100" t="s">
        <v>78</v>
      </c>
      <c r="G9" s="101"/>
      <c r="H9" s="102"/>
      <c r="I9" s="59" t="str">
        <f>_xlfn.IFS(F9=Methodology!C6,Methodology!B6,F9=Methodology!C7,Methodology!B7,F9=Methodology!C8,Methodology!B8,F9=Methodology!C9,Methodology!B9,F9=Methodology!C10,Methodology!B10,F9=0,0)</f>
        <v>Unlikely</v>
      </c>
      <c r="J9" s="58">
        <f>_xlfn.IFS(F9=Methodology!C6,Methodology!A6,F9=Methodology!C7,Methodology!A7,F9=Methodology!C8,Methodology!A8,F9=Methodology!C9,Methodology!A9,F9=Methodology!C10,Methodology!A10,F9=0,0)</f>
        <v>2</v>
      </c>
      <c r="K9" s="32"/>
      <c r="L9" s="32"/>
    </row>
    <row r="10" spans="1:13" s="34" customFormat="1" ht="30" customHeight="1" x14ac:dyDescent="0.2">
      <c r="A10" s="100" t="s">
        <v>94</v>
      </c>
      <c r="B10" s="101"/>
      <c r="C10" s="102"/>
      <c r="D10" s="100" t="s">
        <v>113</v>
      </c>
      <c r="E10" s="102"/>
      <c r="F10" s="100" t="s">
        <v>79</v>
      </c>
      <c r="G10" s="101"/>
      <c r="H10" s="102"/>
      <c r="I10" s="59" t="str">
        <f>_xlfn.IFS(F10=Methodology!C6,Methodology!B6,F10=Methodology!C7,Methodology!B7,F10=Methodology!C8,Methodology!B8,F10=Methodology!C9,Methodology!B9,F10=Methodology!C10,Methodology!B10,F10=0,0)</f>
        <v>Rare</v>
      </c>
      <c r="J10" s="58">
        <f>_xlfn.IFS(F10=Methodology!C6,Methodology!A6,F10=Methodology!C7,Methodology!A7,F10=Methodology!C8,Methodology!A8,F10=Methodology!C9,Methodology!A9,F10=Methodology!C10,Methodology!A10,F10=0,0)</f>
        <v>1</v>
      </c>
      <c r="K10" s="32"/>
      <c r="L10" s="32"/>
    </row>
    <row r="11" spans="1:13"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3"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3"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3" s="35" customFormat="1" ht="30" customHeight="1" x14ac:dyDescent="0.2">
      <c r="A14" s="89" t="s">
        <v>98</v>
      </c>
      <c r="B14" s="89"/>
      <c r="C14" s="89"/>
      <c r="D14" s="89"/>
      <c r="E14" s="89"/>
      <c r="F14" s="89"/>
      <c r="G14" s="89"/>
      <c r="H14" s="89"/>
      <c r="I14" s="89"/>
      <c r="J14" s="58"/>
      <c r="K14" s="32"/>
      <c r="L14" s="32"/>
    </row>
    <row r="15" spans="1:13" s="42" customFormat="1" ht="30" customHeight="1" x14ac:dyDescent="0.2">
      <c r="A15" s="122" t="s">
        <v>64</v>
      </c>
      <c r="B15" s="122"/>
      <c r="C15" s="122" t="s">
        <v>4</v>
      </c>
      <c r="D15" s="122"/>
      <c r="E15" s="122"/>
      <c r="F15" s="122" t="s">
        <v>39</v>
      </c>
      <c r="G15" s="122"/>
      <c r="H15" s="122"/>
      <c r="I15" s="74" t="s">
        <v>2</v>
      </c>
      <c r="J15" s="56"/>
      <c r="K15" s="43"/>
      <c r="L15" s="43"/>
    </row>
    <row r="16" spans="1:13" s="34" customFormat="1" ht="30" customHeight="1" x14ac:dyDescent="0.2">
      <c r="A16" s="114" t="str">
        <f>Methodology!C12</f>
        <v>SCOPE</v>
      </c>
      <c r="B16" s="115"/>
      <c r="C16" s="100" t="s">
        <v>114</v>
      </c>
      <c r="D16" s="101"/>
      <c r="E16" s="102"/>
      <c r="F16" s="119" t="s">
        <v>147</v>
      </c>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t="s">
        <v>95</v>
      </c>
      <c r="D17" s="117"/>
      <c r="E17" s="118"/>
      <c r="F17" s="100" t="s">
        <v>136</v>
      </c>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t="s">
        <v>96</v>
      </c>
      <c r="D18" s="106"/>
      <c r="E18" s="107"/>
      <c r="F18" s="100" t="s">
        <v>125</v>
      </c>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t="s">
        <v>99</v>
      </c>
      <c r="D19" s="106"/>
      <c r="E19" s="107"/>
      <c r="F19" s="100" t="s">
        <v>211</v>
      </c>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Major negative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-4</v>
      </c>
      <c r="K19" s="32">
        <f t="shared" ref="K19:K23" si="0">ABS(J19)</f>
        <v>4</v>
      </c>
      <c r="L19" s="32"/>
    </row>
    <row r="20" spans="1:12" s="34" customFormat="1" ht="30" customHeight="1" x14ac:dyDescent="0.2">
      <c r="A20" s="103" t="str">
        <f>Methodology!C64</f>
        <v>HEALTH &amp; SAFETY</v>
      </c>
      <c r="B20" s="104"/>
      <c r="C20" s="105" t="s">
        <v>109</v>
      </c>
      <c r="D20" s="106"/>
      <c r="E20" s="107"/>
      <c r="F20" s="100" t="s">
        <v>169</v>
      </c>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t="s">
        <v>100</v>
      </c>
      <c r="D21" s="106"/>
      <c r="E21" s="107"/>
      <c r="F21" s="100" t="s">
        <v>183</v>
      </c>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Minor positive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2</v>
      </c>
      <c r="K21" s="32">
        <f t="shared" si="0"/>
        <v>2</v>
      </c>
      <c r="L21" s="32"/>
    </row>
    <row r="22" spans="1:12" s="34" customFormat="1" ht="30" customHeight="1" x14ac:dyDescent="0.2">
      <c r="A22" s="103" t="str">
        <f>Methodology!C90</f>
        <v>BRAND / REPUTATION</v>
      </c>
      <c r="B22" s="104"/>
      <c r="C22" s="105" t="s">
        <v>101</v>
      </c>
      <c r="D22" s="106"/>
      <c r="E22" s="107"/>
      <c r="F22" s="100" t="s">
        <v>189</v>
      </c>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Moderate negative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-3</v>
      </c>
      <c r="K22" s="32">
        <f t="shared" si="0"/>
        <v>3</v>
      </c>
      <c r="L22" s="32"/>
    </row>
    <row r="23" spans="1:12" s="34" customFormat="1" ht="30" customHeight="1" x14ac:dyDescent="0.2">
      <c r="A23" s="108" t="str">
        <f>Methodology!C103</f>
        <v>NATURAL ENVIRONMENT</v>
      </c>
      <c r="B23" s="109"/>
      <c r="C23" s="105" t="s">
        <v>102</v>
      </c>
      <c r="D23" s="106"/>
      <c r="E23" s="107"/>
      <c r="F23" s="110" t="s">
        <v>205</v>
      </c>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t="s">
        <v>103</v>
      </c>
      <c r="B25" s="92"/>
      <c r="C25" s="92"/>
      <c r="D25" s="93"/>
      <c r="E25" s="100" t="s">
        <v>105</v>
      </c>
      <c r="F25" s="101"/>
      <c r="G25" s="101"/>
      <c r="H25" s="101"/>
      <c r="I25" s="102"/>
    </row>
    <row r="26" spans="1:12" ht="30" customHeight="1" x14ac:dyDescent="0.2">
      <c r="A26" s="94"/>
      <c r="B26" s="95"/>
      <c r="C26" s="95"/>
      <c r="D26" s="96"/>
      <c r="E26" s="100" t="s">
        <v>104</v>
      </c>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74" t="s">
        <v>5</v>
      </c>
      <c r="B31" s="74" t="s">
        <v>9</v>
      </c>
      <c r="C31" s="90" t="s">
        <v>4</v>
      </c>
      <c r="D31" s="90"/>
      <c r="E31" s="90"/>
      <c r="F31" s="90" t="s">
        <v>32</v>
      </c>
      <c r="G31" s="90"/>
      <c r="H31" s="90" t="s">
        <v>31</v>
      </c>
      <c r="I31" s="90"/>
      <c r="J31" s="56"/>
      <c r="K31" s="39"/>
      <c r="L31" s="39"/>
    </row>
    <row r="32" spans="1:12" ht="48" customHeight="1" x14ac:dyDescent="0.2">
      <c r="A32" s="36" t="s">
        <v>106</v>
      </c>
      <c r="B32" s="37">
        <v>43831</v>
      </c>
      <c r="C32" s="87" t="s">
        <v>107</v>
      </c>
      <c r="D32" s="87"/>
      <c r="E32" s="87"/>
      <c r="F32" s="88" t="s">
        <v>108</v>
      </c>
      <c r="G32" s="88"/>
      <c r="H32" s="88" t="s">
        <v>88</v>
      </c>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A8:C8"/>
    <mergeCell ref="D8:E8"/>
    <mergeCell ref="F8:H8"/>
    <mergeCell ref="A1:B1"/>
    <mergeCell ref="C1:G1"/>
    <mergeCell ref="H1:I1"/>
    <mergeCell ref="B2:C2"/>
    <mergeCell ref="B3:C3"/>
    <mergeCell ref="A4:I4"/>
    <mergeCell ref="A5:I5"/>
    <mergeCell ref="A6:I6"/>
    <mergeCell ref="A7:C7"/>
    <mergeCell ref="D7:E7"/>
    <mergeCell ref="F7:H7"/>
    <mergeCell ref="A9:C9"/>
    <mergeCell ref="D9:E9"/>
    <mergeCell ref="F9:H9"/>
    <mergeCell ref="A10:C10"/>
    <mergeCell ref="D10:E10"/>
    <mergeCell ref="F10:H10"/>
    <mergeCell ref="A11:C11"/>
    <mergeCell ref="D11:E11"/>
    <mergeCell ref="F11:H11"/>
    <mergeCell ref="A12:C12"/>
    <mergeCell ref="D12:E12"/>
    <mergeCell ref="F12:H12"/>
    <mergeCell ref="A13:C13"/>
    <mergeCell ref="D13:E13"/>
    <mergeCell ref="F13:H13"/>
    <mergeCell ref="A14:I14"/>
    <mergeCell ref="A15:B15"/>
    <mergeCell ref="C15:E15"/>
    <mergeCell ref="F15:H15"/>
    <mergeCell ref="A19:B19"/>
    <mergeCell ref="C19:E19"/>
    <mergeCell ref="F19:H19"/>
    <mergeCell ref="A18:B18"/>
    <mergeCell ref="C16:E16"/>
    <mergeCell ref="F18:H18"/>
    <mergeCell ref="A16:B16"/>
    <mergeCell ref="C17:E17"/>
    <mergeCell ref="F16:H16"/>
    <mergeCell ref="A17:B17"/>
    <mergeCell ref="C18:E18"/>
    <mergeCell ref="F17:H17"/>
    <mergeCell ref="A21:B21"/>
    <mergeCell ref="C21:E21"/>
    <mergeCell ref="F21:H21"/>
    <mergeCell ref="A20:B20"/>
    <mergeCell ref="C20:E20"/>
    <mergeCell ref="F20:H20"/>
    <mergeCell ref="A22:B22"/>
    <mergeCell ref="C22:E22"/>
    <mergeCell ref="F22:H22"/>
    <mergeCell ref="A23:B23"/>
    <mergeCell ref="C23:E23"/>
    <mergeCell ref="F23:H23"/>
    <mergeCell ref="A24:D24"/>
    <mergeCell ref="E24:I24"/>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92" priority="15" stopIfTrue="1" operator="equal">
      <formula>"Medium"</formula>
    </cfRule>
    <cfRule type="cellIs" dxfId="591" priority="16" stopIfTrue="1" operator="equal">
      <formula>"High"</formula>
    </cfRule>
    <cfRule type="cellIs" dxfId="590" priority="17" stopIfTrue="1" operator="equal">
      <formula>"Extreme"</formula>
    </cfRule>
  </conditionalFormatting>
  <conditionalFormatting sqref="G2">
    <cfRule type="cellIs" dxfId="589" priority="12" stopIfTrue="1" operator="equal">
      <formula>"Keep informed"</formula>
    </cfRule>
    <cfRule type="cellIs" dxfId="588" priority="13" stopIfTrue="1" operator="equal">
      <formula>"Keep satisfied"</formula>
    </cfRule>
    <cfRule type="cellIs" dxfId="587" priority="14" stopIfTrue="1" operator="equal">
      <formula>"Manage closely"</formula>
    </cfRule>
  </conditionalFormatting>
  <conditionalFormatting sqref="G3">
    <cfRule type="cellIs" dxfId="586" priority="9" stopIfTrue="1" operator="equal">
      <formula>"Keep informed"</formula>
    </cfRule>
    <cfRule type="cellIs" dxfId="585" priority="10" stopIfTrue="1" operator="equal">
      <formula>"Keep satisfied"</formula>
    </cfRule>
    <cfRule type="cellIs" dxfId="584" priority="11" stopIfTrue="1" operator="equal">
      <formula>"Manage closely"</formula>
    </cfRule>
  </conditionalFormatting>
  <conditionalFormatting sqref="I3">
    <cfRule type="cellIs" dxfId="583" priority="4" stopIfTrue="1" operator="lessThan">
      <formula>NOW()-30</formula>
    </cfRule>
    <cfRule type="cellIs" dxfId="582" priority="5" operator="lessThan">
      <formula>NOW()</formula>
    </cfRule>
  </conditionalFormatting>
  <conditionalFormatting sqref="I3">
    <cfRule type="expression" dxfId="581" priority="3" stopIfTrue="1">
      <formula>ISBLANK(I3)=TRUE</formula>
    </cfRule>
  </conditionalFormatting>
  <conditionalFormatting sqref="I16:I23">
    <cfRule type="containsText" dxfId="580" priority="1" operator="containsText" text="positive">
      <formula>NOT(ISERROR(SEARCH("positive",I16)))</formula>
    </cfRule>
    <cfRule type="containsText" dxfId="579" priority="2" operator="containsText" text="negative">
      <formula>NOT(ISERROR(SEARCH("negative",I16)))</formula>
    </cfRule>
  </conditionalFormatting>
  <hyperlinks>
    <hyperlink ref="H1:I1" location="'1'!A5" tooltip="Next Risk" display="Next Risk &gt;&gt;" xr:uid="{A8BAC4B6-B52C-46BE-9A4E-E89F56DD3B5A}"/>
    <hyperlink ref="A1:B1" location="'Risk Register'!A1" tooltip="Back to Register" display=" &lt;&lt; Back to Register" xr:uid="{9470C940-28F9-4B4B-B7BE-F89FF695350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D2526488-4E5B-4ACA-AEFF-A1CB4427C6D5}">
            <xm:f>Methodology!$J$23</xm:f>
            <x14:dxf>
              <font>
                <color rgb="FF006100"/>
              </font>
              <fill>
                <patternFill>
                  <bgColor rgb="FFC6EFCE"/>
                </patternFill>
              </fill>
            </x14:dxf>
          </x14:cfRule>
          <x14:cfRule type="cellIs" priority="7" operator="equal" id="{6CF751C7-9CE9-421A-8ADB-D29C20DA523A}">
            <xm:f>Methodology!$J$22</xm:f>
            <x14:dxf>
              <font>
                <color rgb="FF9C5700"/>
              </font>
              <fill>
                <patternFill>
                  <bgColor rgb="FFFFEB9C"/>
                </patternFill>
              </fill>
            </x14:dxf>
          </x14:cfRule>
          <x14:cfRule type="cellIs" priority="8" operator="equal" id="{6C753696-48A4-46E5-B062-072C19F64AE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1CD35CF2-AFE8-4ABB-AC95-C11DB1F1C78B}">
          <x14:formula1>
            <xm:f>Methodology!$C$6:$C$10</xm:f>
          </x14:formula1>
          <xm:sqref>F8:H13</xm:sqref>
        </x14:dataValidation>
        <x14:dataValidation type="list" allowBlank="1" showInputMessage="1" showErrorMessage="1" xr:uid="{5118C939-A563-4A51-92EA-845C31F8AD4C}">
          <x14:formula1>
            <xm:f>Methodology!$C$104:$C$114</xm:f>
          </x14:formula1>
          <xm:sqref>F23:H23</xm:sqref>
        </x14:dataValidation>
        <x14:dataValidation type="list" allowBlank="1" showInputMessage="1" showErrorMessage="1" xr:uid="{A84225CD-D4C2-45C8-97EE-25A1D3BEC530}">
          <x14:formula1>
            <xm:f>Methodology!$C$91:$C$101</xm:f>
          </x14:formula1>
          <xm:sqref>F22:H22</xm:sqref>
        </x14:dataValidation>
        <x14:dataValidation type="list" allowBlank="1" showInputMessage="1" showErrorMessage="1" xr:uid="{D21EAC8F-A894-442C-82D6-C41953D35D47}">
          <x14:formula1>
            <xm:f>Methodology!$C$78:$C$88</xm:f>
          </x14:formula1>
          <xm:sqref>F21:H21</xm:sqref>
        </x14:dataValidation>
        <x14:dataValidation type="list" allowBlank="1" showInputMessage="1" showErrorMessage="1" xr:uid="{C480944F-78AD-44D1-873A-76EFC4863B9F}">
          <x14:formula1>
            <xm:f>Methodology!$C$52:$C$62</xm:f>
          </x14:formula1>
          <xm:sqref>F19:H19</xm:sqref>
        </x14:dataValidation>
        <x14:dataValidation type="list" allowBlank="1" showInputMessage="1" showErrorMessage="1" xr:uid="{0F411DF9-93BF-4A9B-987D-A51F8F5AF5F1}">
          <x14:formula1>
            <xm:f>Methodology!$C$26:$C$36</xm:f>
          </x14:formula1>
          <xm:sqref>G17:H17 F17</xm:sqref>
        </x14:dataValidation>
        <x14:dataValidation type="list" allowBlank="1" showInputMessage="1" showErrorMessage="1" xr:uid="{A41B6F92-E623-4680-B2C9-60FB2A271309}">
          <x14:formula1>
            <xm:f>Methodology!$C$13:$C$23</xm:f>
          </x14:formula1>
          <xm:sqref>F16:H16</xm:sqref>
        </x14:dataValidation>
        <x14:dataValidation type="list" allowBlank="1" showInputMessage="1" showErrorMessage="1" xr:uid="{5643D482-1D6D-4F0E-9FF7-B2FD8B97A564}">
          <x14:formula1>
            <xm:f>Methodology!$C$39:$C$49</xm:f>
          </x14:formula1>
          <xm:sqref>F18:H18</xm:sqref>
        </x14:dataValidation>
        <x14:dataValidation type="list" allowBlank="1" showInputMessage="1" showErrorMessage="1" xr:uid="{4C2E87BB-6B84-4F6E-BD78-219D767A69EF}">
          <x14:formula1>
            <xm:f>Methodology!$C$65:$C$75</xm:f>
          </x14:formula1>
          <xm:sqref>F20:H20 F20:H20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52" priority="19" stopIfTrue="1" operator="equal">
      <formula>"Medium"</formula>
    </cfRule>
    <cfRule type="cellIs" dxfId="251" priority="20" stopIfTrue="1" operator="equal">
      <formula>"High"</formula>
    </cfRule>
    <cfRule type="cellIs" dxfId="250" priority="21" stopIfTrue="1" operator="equal">
      <formula>"Extreme"</formula>
    </cfRule>
  </conditionalFormatting>
  <conditionalFormatting sqref="G2">
    <cfRule type="cellIs" dxfId="249" priority="16" stopIfTrue="1" operator="equal">
      <formula>"Keep informed"</formula>
    </cfRule>
    <cfRule type="cellIs" dxfId="248" priority="17" stopIfTrue="1" operator="equal">
      <formula>"Keep satisfied"</formula>
    </cfRule>
    <cfRule type="cellIs" dxfId="247" priority="18" stopIfTrue="1" operator="equal">
      <formula>"Manage closely"</formula>
    </cfRule>
  </conditionalFormatting>
  <conditionalFormatting sqref="G3">
    <cfRule type="cellIs" dxfId="246" priority="13" stopIfTrue="1" operator="equal">
      <formula>"Keep informed"</formula>
    </cfRule>
    <cfRule type="cellIs" dxfId="245" priority="14" stopIfTrue="1" operator="equal">
      <formula>"Keep satisfied"</formula>
    </cfRule>
    <cfRule type="cellIs" dxfId="244" priority="15" stopIfTrue="1" operator="equal">
      <formula>"Manage closely"</formula>
    </cfRule>
  </conditionalFormatting>
  <conditionalFormatting sqref="I3">
    <cfRule type="cellIs" dxfId="243" priority="8" stopIfTrue="1" operator="lessThan">
      <formula>NOW()-30</formula>
    </cfRule>
    <cfRule type="cellIs" dxfId="242" priority="9" operator="lessThan">
      <formula>NOW()</formula>
    </cfRule>
  </conditionalFormatting>
  <conditionalFormatting sqref="I3">
    <cfRule type="expression" dxfId="241" priority="7" stopIfTrue="1">
      <formula>ISBLANK(I3)=TRUE</formula>
    </cfRule>
  </conditionalFormatting>
  <conditionalFormatting sqref="I16:I23">
    <cfRule type="cellIs" dxfId="240" priority="2" operator="equal">
      <formula>"None"</formula>
    </cfRule>
    <cfRule type="containsText" dxfId="239" priority="3" operator="containsText" text="positive">
      <formula>NOT(ISERROR(SEARCH("positive",I16)))</formula>
    </cfRule>
    <cfRule type="containsText" dxfId="238" priority="4" operator="containsText" text="negative">
      <formula>NOT(ISERROR(SEARCH("negative",I16)))</formula>
    </cfRule>
  </conditionalFormatting>
  <conditionalFormatting sqref="F3">
    <cfRule type="cellIs" dxfId="237" priority="1" operator="equal">
      <formula>"None"</formula>
    </cfRule>
  </conditionalFormatting>
  <hyperlinks>
    <hyperlink ref="H1:I1" location="'19'!A5" tooltip="Next Risk" display="Next Risk &gt;&gt;" xr:uid="{73B6C602-3AC2-4DEB-B6C2-D93DF8753412}"/>
    <hyperlink ref="A1:B1" location="'Risk Register'!A1" tooltip="Back to Register" display=" &lt;&lt; Back to Register" xr:uid="{F8DE63EA-BCA8-46BE-A3E6-4D470BABC6B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40D0EA2-3FAF-4069-A72C-0F0C83DC0B45}">
            <xm:f>Methodology!$J$23</xm:f>
            <x14:dxf>
              <font>
                <color rgb="FF006100"/>
              </font>
              <fill>
                <patternFill>
                  <bgColor rgb="FFC6EFCE"/>
                </patternFill>
              </fill>
            </x14:dxf>
          </x14:cfRule>
          <x14:cfRule type="cellIs" priority="11" operator="equal" id="{8F41A183-B138-43B0-A489-DAA9002BD0A1}">
            <xm:f>Methodology!$J$22</xm:f>
            <x14:dxf>
              <font>
                <color rgb="FF9C5700"/>
              </font>
              <fill>
                <patternFill>
                  <bgColor rgb="FFFFEB9C"/>
                </patternFill>
              </fill>
            </x14:dxf>
          </x14:cfRule>
          <x14:cfRule type="cellIs" priority="12" operator="equal" id="{F53F7ADC-C7EB-42AE-8C60-956DFC9E6B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418CE03D-01CF-446B-A2F7-4B9AFA70722C}">
          <x14:formula1>
            <xm:f>Methodology!$C$6:$C$10</xm:f>
          </x14:formula1>
          <xm:sqref>F8:H13</xm:sqref>
        </x14:dataValidation>
        <x14:dataValidation type="list" allowBlank="1" showInputMessage="1" showErrorMessage="1" xr:uid="{904CE981-A7BB-4F40-910F-147CA2AE6EE3}">
          <x14:formula1>
            <xm:f>Methodology!$C$104:$C$114</xm:f>
          </x14:formula1>
          <xm:sqref>F23:H23</xm:sqref>
        </x14:dataValidation>
        <x14:dataValidation type="list" allowBlank="1" showInputMessage="1" showErrorMessage="1" xr:uid="{C2474575-BB1B-4069-A283-4F119A0EE58A}">
          <x14:formula1>
            <xm:f>Methodology!$C$91:$C$101</xm:f>
          </x14:formula1>
          <xm:sqref>F22:H22</xm:sqref>
        </x14:dataValidation>
        <x14:dataValidation type="list" allowBlank="1" showInputMessage="1" showErrorMessage="1" xr:uid="{86FB75F2-3521-4CA4-B843-976543FA80F0}">
          <x14:formula1>
            <xm:f>Methodology!$C$78:$C$88</xm:f>
          </x14:formula1>
          <xm:sqref>F21:H21</xm:sqref>
        </x14:dataValidation>
        <x14:dataValidation type="list" allowBlank="1" showInputMessage="1" showErrorMessage="1" xr:uid="{67D53E19-5E06-4367-ADCC-A7A2598FFACE}">
          <x14:formula1>
            <xm:f>Methodology!$C$52:$C$62</xm:f>
          </x14:formula1>
          <xm:sqref>F19:H19</xm:sqref>
        </x14:dataValidation>
        <x14:dataValidation type="list" allowBlank="1" showInputMessage="1" showErrorMessage="1" xr:uid="{187208FC-293F-4AB5-98E0-34E30E85791E}">
          <x14:formula1>
            <xm:f>Methodology!$C$26:$C$36</xm:f>
          </x14:formula1>
          <xm:sqref>F17:H17</xm:sqref>
        </x14:dataValidation>
        <x14:dataValidation type="list" allowBlank="1" showInputMessage="1" showErrorMessage="1" xr:uid="{70CB0A2A-1E2F-4FBE-A8CC-59CABD67E9AA}">
          <x14:formula1>
            <xm:f>Methodology!$C$13:$C$23</xm:f>
          </x14:formula1>
          <xm:sqref>F16:H16</xm:sqref>
        </x14:dataValidation>
        <x14:dataValidation type="list" allowBlank="1" showInputMessage="1" showErrorMessage="1" xr:uid="{831947C4-C1D4-459E-AADA-574D91882412}">
          <x14:formula1>
            <xm:f>Methodology!$C$65:$C$75</xm:f>
          </x14:formula1>
          <xm:sqref>F20:H20</xm:sqref>
        </x14:dataValidation>
        <x14:dataValidation type="list" allowBlank="1" showInputMessage="1" showErrorMessage="1" xr:uid="{5A34678E-7688-4692-8DE7-C08B8B05AC8A}">
          <x14:formula1>
            <xm:f>Methodology!$C$39:$C$49</xm:f>
          </x14:formula1>
          <xm:sqref>F18:H18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33" priority="19" stopIfTrue="1" operator="equal">
      <formula>"Medium"</formula>
    </cfRule>
    <cfRule type="cellIs" dxfId="232" priority="20" stopIfTrue="1" operator="equal">
      <formula>"High"</formula>
    </cfRule>
    <cfRule type="cellIs" dxfId="231" priority="21" stopIfTrue="1" operator="equal">
      <formula>"Extreme"</formula>
    </cfRule>
  </conditionalFormatting>
  <conditionalFormatting sqref="G2">
    <cfRule type="cellIs" dxfId="230" priority="16" stopIfTrue="1" operator="equal">
      <formula>"Keep informed"</formula>
    </cfRule>
    <cfRule type="cellIs" dxfId="229" priority="17" stopIfTrue="1" operator="equal">
      <formula>"Keep satisfied"</formula>
    </cfRule>
    <cfRule type="cellIs" dxfId="228" priority="18" stopIfTrue="1" operator="equal">
      <formula>"Manage closely"</formula>
    </cfRule>
  </conditionalFormatting>
  <conditionalFormatting sqref="G3">
    <cfRule type="cellIs" dxfId="227" priority="13" stopIfTrue="1" operator="equal">
      <formula>"Keep informed"</formula>
    </cfRule>
    <cfRule type="cellIs" dxfId="226" priority="14" stopIfTrue="1" operator="equal">
      <formula>"Keep satisfied"</formula>
    </cfRule>
    <cfRule type="cellIs" dxfId="225" priority="15" stopIfTrue="1" operator="equal">
      <formula>"Manage closely"</formula>
    </cfRule>
  </conditionalFormatting>
  <conditionalFormatting sqref="I3">
    <cfRule type="cellIs" dxfId="224" priority="8" stopIfTrue="1" operator="lessThan">
      <formula>NOW()-30</formula>
    </cfRule>
    <cfRule type="cellIs" dxfId="223" priority="9" operator="lessThan">
      <formula>NOW()</formula>
    </cfRule>
  </conditionalFormatting>
  <conditionalFormatting sqref="I3">
    <cfRule type="expression" dxfId="222" priority="7" stopIfTrue="1">
      <formula>ISBLANK(I3)=TRUE</formula>
    </cfRule>
  </conditionalFormatting>
  <conditionalFormatting sqref="I16:I23">
    <cfRule type="cellIs" dxfId="221" priority="2" operator="equal">
      <formula>"None"</formula>
    </cfRule>
    <cfRule type="containsText" dxfId="220" priority="3" operator="containsText" text="positive">
      <formula>NOT(ISERROR(SEARCH("positive",I16)))</formula>
    </cfRule>
    <cfRule type="containsText" dxfId="219" priority="4" operator="containsText" text="negative">
      <formula>NOT(ISERROR(SEARCH("negative",I16)))</formula>
    </cfRule>
  </conditionalFormatting>
  <conditionalFormatting sqref="F3">
    <cfRule type="cellIs" dxfId="218" priority="1" operator="equal">
      <formula>"None"</formula>
    </cfRule>
  </conditionalFormatting>
  <hyperlinks>
    <hyperlink ref="H1:I1" location="'20'!A5" tooltip="Next Risk" display="Next Risk &gt;&gt;" xr:uid="{AA905558-FFE0-4B50-B927-AF026DA5FFA1}"/>
    <hyperlink ref="A1:B1" location="'Risk Register'!A1" tooltip="Back to Register" display=" &lt;&lt; Back to Register" xr:uid="{7C97BBCB-34E7-4EF8-9FCC-49FE9AD039B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E32405D9-0D38-4F26-B843-3DDA194DC967}">
            <xm:f>Methodology!$J$23</xm:f>
            <x14:dxf>
              <font>
                <color rgb="FF006100"/>
              </font>
              <fill>
                <patternFill>
                  <bgColor rgb="FFC6EFCE"/>
                </patternFill>
              </fill>
            </x14:dxf>
          </x14:cfRule>
          <x14:cfRule type="cellIs" priority="11" operator="equal" id="{4902AFBC-6A8D-4252-8200-F1026587C1C3}">
            <xm:f>Methodology!$J$22</xm:f>
            <x14:dxf>
              <font>
                <color rgb="FF9C5700"/>
              </font>
              <fill>
                <patternFill>
                  <bgColor rgb="FFFFEB9C"/>
                </patternFill>
              </fill>
            </x14:dxf>
          </x14:cfRule>
          <x14:cfRule type="cellIs" priority="12" operator="equal" id="{7BDEF24B-A634-4F4D-BBDA-D0CD917A1C4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D8C0F008-CFD4-472E-9777-D6B4C998A54E}">
          <x14:formula1>
            <xm:f>Methodology!$C$6:$C$10</xm:f>
          </x14:formula1>
          <xm:sqref>F8:H13</xm:sqref>
        </x14:dataValidation>
        <x14:dataValidation type="list" allowBlank="1" showInputMessage="1" showErrorMessage="1" xr:uid="{1A825D7B-0537-419A-92B7-428E7A72E01B}">
          <x14:formula1>
            <xm:f>Methodology!$C$104:$C$114</xm:f>
          </x14:formula1>
          <xm:sqref>F23:H23</xm:sqref>
        </x14:dataValidation>
        <x14:dataValidation type="list" allowBlank="1" showInputMessage="1" showErrorMessage="1" xr:uid="{BDF1B824-C9AB-4D2B-BD76-382CEAB52158}">
          <x14:formula1>
            <xm:f>Methodology!$C$91:$C$101</xm:f>
          </x14:formula1>
          <xm:sqref>F22:H22</xm:sqref>
        </x14:dataValidation>
        <x14:dataValidation type="list" allowBlank="1" showInputMessage="1" showErrorMessage="1" xr:uid="{A41AEE6D-09A8-4DD2-A71A-5755C2915756}">
          <x14:formula1>
            <xm:f>Methodology!$C$78:$C$88</xm:f>
          </x14:formula1>
          <xm:sqref>F21:H21</xm:sqref>
        </x14:dataValidation>
        <x14:dataValidation type="list" allowBlank="1" showInputMessage="1" showErrorMessage="1" xr:uid="{D47E8613-8BD8-475C-83D3-46E6180FD8D7}">
          <x14:formula1>
            <xm:f>Methodology!$C$52:$C$62</xm:f>
          </x14:formula1>
          <xm:sqref>F19:H19</xm:sqref>
        </x14:dataValidation>
        <x14:dataValidation type="list" allowBlank="1" showInputMessage="1" showErrorMessage="1" xr:uid="{BEA5C2C6-9671-4E27-A9A8-E9A45E8C3941}">
          <x14:formula1>
            <xm:f>Methodology!$C$26:$C$36</xm:f>
          </x14:formula1>
          <xm:sqref>F17:H17</xm:sqref>
        </x14:dataValidation>
        <x14:dataValidation type="list" allowBlank="1" showInputMessage="1" showErrorMessage="1" xr:uid="{507A04D9-B6E7-4F2D-9DA4-E68D4D7C21F4}">
          <x14:formula1>
            <xm:f>Methodology!$C$13:$C$23</xm:f>
          </x14:formula1>
          <xm:sqref>F16:H16</xm:sqref>
        </x14:dataValidation>
        <x14:dataValidation type="list" allowBlank="1" showInputMessage="1" showErrorMessage="1" xr:uid="{8DC678DF-4FA4-4797-BBCF-5FD7B32AAEAF}">
          <x14:formula1>
            <xm:f>Methodology!$C$65:$C$75</xm:f>
          </x14:formula1>
          <xm:sqref>F20:H20</xm:sqref>
        </x14:dataValidation>
        <x14:dataValidation type="list" allowBlank="1" showInputMessage="1" showErrorMessage="1" xr:uid="{5A99491A-A98F-403F-9B19-9A2FD8602807}">
          <x14:formula1>
            <xm:f>Methodology!$C$39:$C$49</xm:f>
          </x14:formula1>
          <xm:sqref>F18:H18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14" priority="19" stopIfTrue="1" operator="equal">
      <formula>"Medium"</formula>
    </cfRule>
    <cfRule type="cellIs" dxfId="213" priority="20" stopIfTrue="1" operator="equal">
      <formula>"High"</formula>
    </cfRule>
    <cfRule type="cellIs" dxfId="212" priority="21" stopIfTrue="1" operator="equal">
      <formula>"Extreme"</formula>
    </cfRule>
  </conditionalFormatting>
  <conditionalFormatting sqref="G2">
    <cfRule type="cellIs" dxfId="211" priority="16" stopIfTrue="1" operator="equal">
      <formula>"Keep informed"</formula>
    </cfRule>
    <cfRule type="cellIs" dxfId="210" priority="17" stopIfTrue="1" operator="equal">
      <formula>"Keep satisfied"</formula>
    </cfRule>
    <cfRule type="cellIs" dxfId="209" priority="18" stopIfTrue="1" operator="equal">
      <formula>"Manage closely"</formula>
    </cfRule>
  </conditionalFormatting>
  <conditionalFormatting sqref="G3">
    <cfRule type="cellIs" dxfId="208" priority="13" stopIfTrue="1" operator="equal">
      <formula>"Keep informed"</formula>
    </cfRule>
    <cfRule type="cellIs" dxfId="207" priority="14" stopIfTrue="1" operator="equal">
      <formula>"Keep satisfied"</formula>
    </cfRule>
    <cfRule type="cellIs" dxfId="206" priority="15" stopIfTrue="1" operator="equal">
      <formula>"Manage closely"</formula>
    </cfRule>
  </conditionalFormatting>
  <conditionalFormatting sqref="I3">
    <cfRule type="cellIs" dxfId="205" priority="8" stopIfTrue="1" operator="lessThan">
      <formula>NOW()-30</formula>
    </cfRule>
    <cfRule type="cellIs" dxfId="204" priority="9" operator="lessThan">
      <formula>NOW()</formula>
    </cfRule>
  </conditionalFormatting>
  <conditionalFormatting sqref="I3">
    <cfRule type="expression" dxfId="203" priority="7" stopIfTrue="1">
      <formula>ISBLANK(I3)=TRUE</formula>
    </cfRule>
  </conditionalFormatting>
  <conditionalFormatting sqref="I16:I23">
    <cfRule type="cellIs" dxfId="202" priority="2" operator="equal">
      <formula>"None"</formula>
    </cfRule>
    <cfRule type="containsText" dxfId="201" priority="3" operator="containsText" text="positive">
      <formula>NOT(ISERROR(SEARCH("positive",I16)))</formula>
    </cfRule>
    <cfRule type="containsText" dxfId="200" priority="4" operator="containsText" text="negative">
      <formula>NOT(ISERROR(SEARCH("negative",I16)))</formula>
    </cfRule>
  </conditionalFormatting>
  <conditionalFormatting sqref="F3">
    <cfRule type="cellIs" dxfId="199" priority="1" operator="equal">
      <formula>"None"</formula>
    </cfRule>
  </conditionalFormatting>
  <hyperlinks>
    <hyperlink ref="H1:I1" location="'21'!A5" tooltip="Next Risk" display="Next Risk &gt;&gt;" xr:uid="{51A97212-A809-4252-888B-4A0F3D17E43D}"/>
    <hyperlink ref="A1:B1" location="'Risk Register'!A1" tooltip="Back to Register" display=" &lt;&lt; Back to Register" xr:uid="{5217AFE1-BA29-4D71-A194-B649E662CBF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4C7DAFC1-3304-4513-B9C1-AADAAE06F6E9}">
            <xm:f>Methodology!$J$23</xm:f>
            <x14:dxf>
              <font>
                <color rgb="FF006100"/>
              </font>
              <fill>
                <patternFill>
                  <bgColor rgb="FFC6EFCE"/>
                </patternFill>
              </fill>
            </x14:dxf>
          </x14:cfRule>
          <x14:cfRule type="cellIs" priority="11" operator="equal" id="{70A4194F-EBBA-44B8-BC17-DC1419DCF74A}">
            <xm:f>Methodology!$J$22</xm:f>
            <x14:dxf>
              <font>
                <color rgb="FF9C5700"/>
              </font>
              <fill>
                <patternFill>
                  <bgColor rgb="FFFFEB9C"/>
                </patternFill>
              </fill>
            </x14:dxf>
          </x14:cfRule>
          <x14:cfRule type="cellIs" priority="12" operator="equal" id="{FD204E1F-2586-4B73-8C60-06991FE1FD1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1F8BABB-D885-4755-9D6F-BA16EFFCF9A9}">
          <x14:formula1>
            <xm:f>Methodology!$C$6:$C$10</xm:f>
          </x14:formula1>
          <xm:sqref>F8:H13</xm:sqref>
        </x14:dataValidation>
        <x14:dataValidation type="list" allowBlank="1" showInputMessage="1" showErrorMessage="1" xr:uid="{41054201-7C33-455B-B516-9E988C78A6ED}">
          <x14:formula1>
            <xm:f>Methodology!$C$104:$C$114</xm:f>
          </x14:formula1>
          <xm:sqref>F23:H23</xm:sqref>
        </x14:dataValidation>
        <x14:dataValidation type="list" allowBlank="1" showInputMessage="1" showErrorMessage="1" xr:uid="{2E3905DE-9ABA-4E87-A81E-2FB3F3C3A994}">
          <x14:formula1>
            <xm:f>Methodology!$C$91:$C$101</xm:f>
          </x14:formula1>
          <xm:sqref>F22:H22</xm:sqref>
        </x14:dataValidation>
        <x14:dataValidation type="list" allowBlank="1" showInputMessage="1" showErrorMessage="1" xr:uid="{BFE01202-E721-4B93-93DC-D7B87B7A9FD2}">
          <x14:formula1>
            <xm:f>Methodology!$C$78:$C$88</xm:f>
          </x14:formula1>
          <xm:sqref>F21:H21</xm:sqref>
        </x14:dataValidation>
        <x14:dataValidation type="list" allowBlank="1" showInputMessage="1" showErrorMessage="1" xr:uid="{5078A9A6-67F3-4E0D-9BA6-0FBA43A312EB}">
          <x14:formula1>
            <xm:f>Methodology!$C$52:$C$62</xm:f>
          </x14:formula1>
          <xm:sqref>F19:H19</xm:sqref>
        </x14:dataValidation>
        <x14:dataValidation type="list" allowBlank="1" showInputMessage="1" showErrorMessage="1" xr:uid="{E901CC4F-C2DA-46D3-B2AA-7B0AF944C7DD}">
          <x14:formula1>
            <xm:f>Methodology!$C$26:$C$36</xm:f>
          </x14:formula1>
          <xm:sqref>F17:H17</xm:sqref>
        </x14:dataValidation>
        <x14:dataValidation type="list" allowBlank="1" showInputMessage="1" showErrorMessage="1" xr:uid="{852C17CD-ECD5-4566-A497-F98B922589C4}">
          <x14:formula1>
            <xm:f>Methodology!$C$13:$C$23</xm:f>
          </x14:formula1>
          <xm:sqref>F16:H16</xm:sqref>
        </x14:dataValidation>
        <x14:dataValidation type="list" allowBlank="1" showInputMessage="1" showErrorMessage="1" xr:uid="{903152C0-DF1F-4250-BA83-65D683C80EE0}">
          <x14:formula1>
            <xm:f>Methodology!$C$65:$C$75</xm:f>
          </x14:formula1>
          <xm:sqref>F20:H20</xm:sqref>
        </x14:dataValidation>
        <x14:dataValidation type="list" allowBlank="1" showInputMessage="1" showErrorMessage="1" xr:uid="{2FC576B0-A9AA-4D04-8350-7E4ED54F0531}">
          <x14:formula1>
            <xm:f>Methodology!$C$39:$C$49</xm:f>
          </x14:formula1>
          <xm:sqref>F18:H18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95" priority="19" stopIfTrue="1" operator="equal">
      <formula>"Medium"</formula>
    </cfRule>
    <cfRule type="cellIs" dxfId="194" priority="20" stopIfTrue="1" operator="equal">
      <formula>"High"</formula>
    </cfRule>
    <cfRule type="cellIs" dxfId="193" priority="21" stopIfTrue="1" operator="equal">
      <formula>"Extreme"</formula>
    </cfRule>
  </conditionalFormatting>
  <conditionalFormatting sqref="G2">
    <cfRule type="cellIs" dxfId="192" priority="16" stopIfTrue="1" operator="equal">
      <formula>"Keep informed"</formula>
    </cfRule>
    <cfRule type="cellIs" dxfId="191" priority="17" stopIfTrue="1" operator="equal">
      <formula>"Keep satisfied"</formula>
    </cfRule>
    <cfRule type="cellIs" dxfId="190" priority="18" stopIfTrue="1" operator="equal">
      <formula>"Manage closely"</formula>
    </cfRule>
  </conditionalFormatting>
  <conditionalFormatting sqref="G3">
    <cfRule type="cellIs" dxfId="189" priority="13" stopIfTrue="1" operator="equal">
      <formula>"Keep informed"</formula>
    </cfRule>
    <cfRule type="cellIs" dxfId="188" priority="14" stopIfTrue="1" operator="equal">
      <formula>"Keep satisfied"</formula>
    </cfRule>
    <cfRule type="cellIs" dxfId="187" priority="15" stopIfTrue="1" operator="equal">
      <formula>"Manage closely"</formula>
    </cfRule>
  </conditionalFormatting>
  <conditionalFormatting sqref="I3">
    <cfRule type="cellIs" dxfId="186" priority="8" stopIfTrue="1" operator="lessThan">
      <formula>NOW()-30</formula>
    </cfRule>
    <cfRule type="cellIs" dxfId="185" priority="9" operator="lessThan">
      <formula>NOW()</formula>
    </cfRule>
  </conditionalFormatting>
  <conditionalFormatting sqref="I3">
    <cfRule type="expression" dxfId="184" priority="7" stopIfTrue="1">
      <formula>ISBLANK(I3)=TRUE</formula>
    </cfRule>
  </conditionalFormatting>
  <conditionalFormatting sqref="I16:I23">
    <cfRule type="cellIs" dxfId="183" priority="2" operator="equal">
      <formula>"None"</formula>
    </cfRule>
    <cfRule type="containsText" dxfId="182" priority="3" operator="containsText" text="positive">
      <formula>NOT(ISERROR(SEARCH("positive",I16)))</formula>
    </cfRule>
    <cfRule type="containsText" dxfId="181" priority="4" operator="containsText" text="negative">
      <formula>NOT(ISERROR(SEARCH("negative",I16)))</formula>
    </cfRule>
  </conditionalFormatting>
  <conditionalFormatting sqref="F3">
    <cfRule type="cellIs" dxfId="180" priority="1" operator="equal">
      <formula>"None"</formula>
    </cfRule>
  </conditionalFormatting>
  <hyperlinks>
    <hyperlink ref="H1:I1" location="'22'!A5" tooltip="Next Risk" display="Next Risk &gt;&gt;" xr:uid="{BED6088C-99D7-4982-BF7B-4160CECB7FBB}"/>
    <hyperlink ref="A1:B1" location="'Risk Register'!A1" tooltip="Back to Register" display=" &lt;&lt; Back to Register" xr:uid="{DF1F18F0-546B-430D-9DD7-AC02967A69F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DF8D9F9-CF32-45B0-BA70-7BB42509B8ED}">
            <xm:f>Methodology!$J$23</xm:f>
            <x14:dxf>
              <font>
                <color rgb="FF006100"/>
              </font>
              <fill>
                <patternFill>
                  <bgColor rgb="FFC6EFCE"/>
                </patternFill>
              </fill>
            </x14:dxf>
          </x14:cfRule>
          <x14:cfRule type="cellIs" priority="11" operator="equal" id="{E6CCBE0E-3409-4CA3-BDA2-683EC654D7E1}">
            <xm:f>Methodology!$J$22</xm:f>
            <x14:dxf>
              <font>
                <color rgb="FF9C5700"/>
              </font>
              <fill>
                <patternFill>
                  <bgColor rgb="FFFFEB9C"/>
                </patternFill>
              </fill>
            </x14:dxf>
          </x14:cfRule>
          <x14:cfRule type="cellIs" priority="12" operator="equal" id="{BC29F223-A61D-4245-B465-C6BA3A63EF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DECC2A37-EEFF-4547-8769-EB6FA1D4AD54}">
          <x14:formula1>
            <xm:f>Methodology!$C$6:$C$10</xm:f>
          </x14:formula1>
          <xm:sqref>F8:H13</xm:sqref>
        </x14:dataValidation>
        <x14:dataValidation type="list" allowBlank="1" showInputMessage="1" showErrorMessage="1" xr:uid="{C4B92E35-6FAD-4D5E-8006-2F98284B026B}">
          <x14:formula1>
            <xm:f>Methodology!$C$104:$C$114</xm:f>
          </x14:formula1>
          <xm:sqref>F23:H23</xm:sqref>
        </x14:dataValidation>
        <x14:dataValidation type="list" allowBlank="1" showInputMessage="1" showErrorMessage="1" xr:uid="{8687DA48-26AE-430C-B46F-8D46C1606710}">
          <x14:formula1>
            <xm:f>Methodology!$C$91:$C$101</xm:f>
          </x14:formula1>
          <xm:sqref>F22:H22</xm:sqref>
        </x14:dataValidation>
        <x14:dataValidation type="list" allowBlank="1" showInputMessage="1" showErrorMessage="1" xr:uid="{6D6DCAE6-5743-4122-97ED-550510D49482}">
          <x14:formula1>
            <xm:f>Methodology!$C$78:$C$88</xm:f>
          </x14:formula1>
          <xm:sqref>F21:H21</xm:sqref>
        </x14:dataValidation>
        <x14:dataValidation type="list" allowBlank="1" showInputMessage="1" showErrorMessage="1" xr:uid="{5B300DA9-0F96-44CA-8D3E-3057D1AF7A8E}">
          <x14:formula1>
            <xm:f>Methodology!$C$52:$C$62</xm:f>
          </x14:formula1>
          <xm:sqref>F19:H19</xm:sqref>
        </x14:dataValidation>
        <x14:dataValidation type="list" allowBlank="1" showInputMessage="1" showErrorMessage="1" xr:uid="{E56903B0-217D-4ADB-8261-6A57915D0658}">
          <x14:formula1>
            <xm:f>Methodology!$C$26:$C$36</xm:f>
          </x14:formula1>
          <xm:sqref>F17:H17</xm:sqref>
        </x14:dataValidation>
        <x14:dataValidation type="list" allowBlank="1" showInputMessage="1" showErrorMessage="1" xr:uid="{7676E4AF-4BBB-482F-AC78-FF212CF745DB}">
          <x14:formula1>
            <xm:f>Methodology!$C$13:$C$23</xm:f>
          </x14:formula1>
          <xm:sqref>F16:H16</xm:sqref>
        </x14:dataValidation>
        <x14:dataValidation type="list" allowBlank="1" showInputMessage="1" showErrorMessage="1" xr:uid="{5349592C-25F6-4263-A705-52D8B748E8A5}">
          <x14:formula1>
            <xm:f>Methodology!$C$65:$C$75</xm:f>
          </x14:formula1>
          <xm:sqref>F20:H20</xm:sqref>
        </x14:dataValidation>
        <x14:dataValidation type="list" allowBlank="1" showInputMessage="1" showErrorMessage="1" xr:uid="{CB93A4B9-3936-4A0B-9B2B-063BD2454768}">
          <x14:formula1>
            <xm:f>Methodology!$C$39:$C$49</xm:f>
          </x14:formula1>
          <xm:sqref>F18:H18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76" priority="19" stopIfTrue="1" operator="equal">
      <formula>"Medium"</formula>
    </cfRule>
    <cfRule type="cellIs" dxfId="175" priority="20" stopIfTrue="1" operator="equal">
      <formula>"High"</formula>
    </cfRule>
    <cfRule type="cellIs" dxfId="174" priority="21" stopIfTrue="1" operator="equal">
      <formula>"Extreme"</formula>
    </cfRule>
  </conditionalFormatting>
  <conditionalFormatting sqref="G2">
    <cfRule type="cellIs" dxfId="173" priority="16" stopIfTrue="1" operator="equal">
      <formula>"Keep informed"</formula>
    </cfRule>
    <cfRule type="cellIs" dxfId="172" priority="17" stopIfTrue="1" operator="equal">
      <formula>"Keep satisfied"</formula>
    </cfRule>
    <cfRule type="cellIs" dxfId="171" priority="18" stopIfTrue="1" operator="equal">
      <formula>"Manage closely"</formula>
    </cfRule>
  </conditionalFormatting>
  <conditionalFormatting sqref="G3">
    <cfRule type="cellIs" dxfId="170" priority="13" stopIfTrue="1" operator="equal">
      <formula>"Keep informed"</formula>
    </cfRule>
    <cfRule type="cellIs" dxfId="169" priority="14" stopIfTrue="1" operator="equal">
      <formula>"Keep satisfied"</formula>
    </cfRule>
    <cfRule type="cellIs" dxfId="168" priority="15" stopIfTrue="1" operator="equal">
      <formula>"Manage closely"</formula>
    </cfRule>
  </conditionalFormatting>
  <conditionalFormatting sqref="I3">
    <cfRule type="cellIs" dxfId="167" priority="8" stopIfTrue="1" operator="lessThan">
      <formula>NOW()-30</formula>
    </cfRule>
    <cfRule type="cellIs" dxfId="166" priority="9" operator="lessThan">
      <formula>NOW()</formula>
    </cfRule>
  </conditionalFormatting>
  <conditionalFormatting sqref="I3">
    <cfRule type="expression" dxfId="165" priority="7" stopIfTrue="1">
      <formula>ISBLANK(I3)=TRUE</formula>
    </cfRule>
  </conditionalFormatting>
  <conditionalFormatting sqref="I16:I23">
    <cfRule type="cellIs" dxfId="164" priority="2" operator="equal">
      <formula>"None"</formula>
    </cfRule>
    <cfRule type="containsText" dxfId="163" priority="3" operator="containsText" text="positive">
      <formula>NOT(ISERROR(SEARCH("positive",I16)))</formula>
    </cfRule>
    <cfRule type="containsText" dxfId="162" priority="4" operator="containsText" text="negative">
      <formula>NOT(ISERROR(SEARCH("negative",I16)))</formula>
    </cfRule>
  </conditionalFormatting>
  <conditionalFormatting sqref="F3">
    <cfRule type="cellIs" dxfId="161" priority="1" operator="equal">
      <formula>"None"</formula>
    </cfRule>
  </conditionalFormatting>
  <hyperlinks>
    <hyperlink ref="H1:I1" location="'23'!A5" tooltip="Next Risk" display="Next Risk &gt;&gt;" xr:uid="{A9DFC34E-C0EA-4A92-AC5E-935704FFA4D4}"/>
    <hyperlink ref="A1:B1" location="'Risk Register'!A1" tooltip="Back to Register" display=" &lt;&lt; Back to Register" xr:uid="{B9BD73DF-EA8E-4255-A755-EBFDD851647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2CCE1667-1F78-40E1-9A2C-7E5CE3291269}">
            <xm:f>Methodology!$J$23</xm:f>
            <x14:dxf>
              <font>
                <color rgb="FF006100"/>
              </font>
              <fill>
                <patternFill>
                  <bgColor rgb="FFC6EFCE"/>
                </patternFill>
              </fill>
            </x14:dxf>
          </x14:cfRule>
          <x14:cfRule type="cellIs" priority="11" operator="equal" id="{67E0D31A-B6F6-460F-AAB0-62FD58699E26}">
            <xm:f>Methodology!$J$22</xm:f>
            <x14:dxf>
              <font>
                <color rgb="FF9C5700"/>
              </font>
              <fill>
                <patternFill>
                  <bgColor rgb="FFFFEB9C"/>
                </patternFill>
              </fill>
            </x14:dxf>
          </x14:cfRule>
          <x14:cfRule type="cellIs" priority="12" operator="equal" id="{36D32DFB-FD80-42E8-BC5C-93B74CCD4B6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11EDF3CF-718F-4E74-AACA-AE9846E40BF6}">
          <x14:formula1>
            <xm:f>Methodology!$C$6:$C$10</xm:f>
          </x14:formula1>
          <xm:sqref>F8:H13</xm:sqref>
        </x14:dataValidation>
        <x14:dataValidation type="list" allowBlank="1" showInputMessage="1" showErrorMessage="1" xr:uid="{B914FE0B-F3BE-4952-AE73-DC4DF855442F}">
          <x14:formula1>
            <xm:f>Methodology!$C$104:$C$114</xm:f>
          </x14:formula1>
          <xm:sqref>F23:H23</xm:sqref>
        </x14:dataValidation>
        <x14:dataValidation type="list" allowBlank="1" showInputMessage="1" showErrorMessage="1" xr:uid="{66759976-5296-47C7-A5B5-174C540A553F}">
          <x14:formula1>
            <xm:f>Methodology!$C$91:$C$101</xm:f>
          </x14:formula1>
          <xm:sqref>F22:H22</xm:sqref>
        </x14:dataValidation>
        <x14:dataValidation type="list" allowBlank="1" showInputMessage="1" showErrorMessage="1" xr:uid="{214B213B-C674-41A7-AF73-A1E355BE92C1}">
          <x14:formula1>
            <xm:f>Methodology!$C$78:$C$88</xm:f>
          </x14:formula1>
          <xm:sqref>F21:H21</xm:sqref>
        </x14:dataValidation>
        <x14:dataValidation type="list" allowBlank="1" showInputMessage="1" showErrorMessage="1" xr:uid="{E7AB592C-3DDD-496E-8450-D6948FC4BEB4}">
          <x14:formula1>
            <xm:f>Methodology!$C$52:$C$62</xm:f>
          </x14:formula1>
          <xm:sqref>F19:H19</xm:sqref>
        </x14:dataValidation>
        <x14:dataValidation type="list" allowBlank="1" showInputMessage="1" showErrorMessage="1" xr:uid="{EFF67BF7-8081-4566-9C5C-2694036F4EC9}">
          <x14:formula1>
            <xm:f>Methodology!$C$26:$C$36</xm:f>
          </x14:formula1>
          <xm:sqref>F17:H17</xm:sqref>
        </x14:dataValidation>
        <x14:dataValidation type="list" allowBlank="1" showInputMessage="1" showErrorMessage="1" xr:uid="{3F0DD7BD-C21A-4905-8435-3AFA76A795CD}">
          <x14:formula1>
            <xm:f>Methodology!$C$13:$C$23</xm:f>
          </x14:formula1>
          <xm:sqref>F16:H16</xm:sqref>
        </x14:dataValidation>
        <x14:dataValidation type="list" allowBlank="1" showInputMessage="1" showErrorMessage="1" xr:uid="{6CE784B1-BFF2-4597-9BA7-70DEE093A766}">
          <x14:formula1>
            <xm:f>Methodology!$C$65:$C$75</xm:f>
          </x14:formula1>
          <xm:sqref>F20:H20</xm:sqref>
        </x14:dataValidation>
        <x14:dataValidation type="list" allowBlank="1" showInputMessage="1" showErrorMessage="1" xr:uid="{59FAD4B6-6106-43E2-8869-65B50E97B4B5}">
          <x14:formula1>
            <xm:f>Methodology!$C$39:$C$49</xm:f>
          </x14:formula1>
          <xm:sqref>F18:H18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57" priority="19" stopIfTrue="1" operator="equal">
      <formula>"Medium"</formula>
    </cfRule>
    <cfRule type="cellIs" dxfId="156" priority="20" stopIfTrue="1" operator="equal">
      <formula>"High"</formula>
    </cfRule>
    <cfRule type="cellIs" dxfId="155" priority="21" stopIfTrue="1" operator="equal">
      <formula>"Extreme"</formula>
    </cfRule>
  </conditionalFormatting>
  <conditionalFormatting sqref="G2">
    <cfRule type="cellIs" dxfId="154" priority="16" stopIfTrue="1" operator="equal">
      <formula>"Keep informed"</formula>
    </cfRule>
    <cfRule type="cellIs" dxfId="153" priority="17" stopIfTrue="1" operator="equal">
      <formula>"Keep satisfied"</formula>
    </cfRule>
    <cfRule type="cellIs" dxfId="152" priority="18" stopIfTrue="1" operator="equal">
      <formula>"Manage closely"</formula>
    </cfRule>
  </conditionalFormatting>
  <conditionalFormatting sqref="G3">
    <cfRule type="cellIs" dxfId="151" priority="13" stopIfTrue="1" operator="equal">
      <formula>"Keep informed"</formula>
    </cfRule>
    <cfRule type="cellIs" dxfId="150" priority="14" stopIfTrue="1" operator="equal">
      <formula>"Keep satisfied"</formula>
    </cfRule>
    <cfRule type="cellIs" dxfId="149" priority="15" stopIfTrue="1" operator="equal">
      <formula>"Manage closely"</formula>
    </cfRule>
  </conditionalFormatting>
  <conditionalFormatting sqref="I3">
    <cfRule type="cellIs" dxfId="148" priority="8" stopIfTrue="1" operator="lessThan">
      <formula>NOW()-30</formula>
    </cfRule>
    <cfRule type="cellIs" dxfId="147" priority="9" operator="lessThan">
      <formula>NOW()</formula>
    </cfRule>
  </conditionalFormatting>
  <conditionalFormatting sqref="I3">
    <cfRule type="expression" dxfId="146" priority="7" stopIfTrue="1">
      <formula>ISBLANK(I3)=TRUE</formula>
    </cfRule>
  </conditionalFormatting>
  <conditionalFormatting sqref="I16:I23">
    <cfRule type="cellIs" dxfId="145" priority="2" operator="equal">
      <formula>"None"</formula>
    </cfRule>
    <cfRule type="containsText" dxfId="144" priority="3" operator="containsText" text="positive">
      <formula>NOT(ISERROR(SEARCH("positive",I16)))</formula>
    </cfRule>
    <cfRule type="containsText" dxfId="143" priority="4" operator="containsText" text="negative">
      <formula>NOT(ISERROR(SEARCH("negative",I16)))</formula>
    </cfRule>
  </conditionalFormatting>
  <conditionalFormatting sqref="F3">
    <cfRule type="cellIs" dxfId="142" priority="1" operator="equal">
      <formula>"None"</formula>
    </cfRule>
  </conditionalFormatting>
  <hyperlinks>
    <hyperlink ref="H1:I1" location="'24'!A5" tooltip="Next Risk" display="Next Risk &gt;&gt;" xr:uid="{4CCB3083-0965-42B4-AD20-1B681AE2AC21}"/>
    <hyperlink ref="A1:B1" location="'Risk Register'!A1" tooltip="Back to Register" display=" &lt;&lt; Back to Register" xr:uid="{EB9CC7B1-9771-41D2-A8FE-906E33E03B9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8B848467-F1F4-4FB2-A9A9-953229920720}">
            <xm:f>Methodology!$J$23</xm:f>
            <x14:dxf>
              <font>
                <color rgb="FF006100"/>
              </font>
              <fill>
                <patternFill>
                  <bgColor rgb="FFC6EFCE"/>
                </patternFill>
              </fill>
            </x14:dxf>
          </x14:cfRule>
          <x14:cfRule type="cellIs" priority="11" operator="equal" id="{52758E06-02EC-4061-93D6-03467B325E94}">
            <xm:f>Methodology!$J$22</xm:f>
            <x14:dxf>
              <font>
                <color rgb="FF9C5700"/>
              </font>
              <fill>
                <patternFill>
                  <bgColor rgb="FFFFEB9C"/>
                </patternFill>
              </fill>
            </x14:dxf>
          </x14:cfRule>
          <x14:cfRule type="cellIs" priority="12" operator="equal" id="{9504FDD3-8D18-4ADF-BD7B-0B9038860AD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0D3911DB-AE8F-49D6-8D2E-739E0777AF12}">
          <x14:formula1>
            <xm:f>Methodology!$C$6:$C$10</xm:f>
          </x14:formula1>
          <xm:sqref>F8:H13</xm:sqref>
        </x14:dataValidation>
        <x14:dataValidation type="list" allowBlank="1" showInputMessage="1" showErrorMessage="1" xr:uid="{42CF72BF-F018-46D7-98AF-52A2119FCE30}">
          <x14:formula1>
            <xm:f>Methodology!$C$104:$C$114</xm:f>
          </x14:formula1>
          <xm:sqref>F23:H23</xm:sqref>
        </x14:dataValidation>
        <x14:dataValidation type="list" allowBlank="1" showInputMessage="1" showErrorMessage="1" xr:uid="{FFF46014-A913-49FE-9D37-A8C4E453AA82}">
          <x14:formula1>
            <xm:f>Methodology!$C$91:$C$101</xm:f>
          </x14:formula1>
          <xm:sqref>F22:H22</xm:sqref>
        </x14:dataValidation>
        <x14:dataValidation type="list" allowBlank="1" showInputMessage="1" showErrorMessage="1" xr:uid="{C4F7F319-1058-4C35-B1AA-838C2EE3EACE}">
          <x14:formula1>
            <xm:f>Methodology!$C$78:$C$88</xm:f>
          </x14:formula1>
          <xm:sqref>F21:H21</xm:sqref>
        </x14:dataValidation>
        <x14:dataValidation type="list" allowBlank="1" showInputMessage="1" showErrorMessage="1" xr:uid="{926043B1-4064-45D8-B59D-75A98106834B}">
          <x14:formula1>
            <xm:f>Methodology!$C$52:$C$62</xm:f>
          </x14:formula1>
          <xm:sqref>F19:H19</xm:sqref>
        </x14:dataValidation>
        <x14:dataValidation type="list" allowBlank="1" showInputMessage="1" showErrorMessage="1" xr:uid="{8A7D9637-ED6F-4ADC-962D-A64924CE887D}">
          <x14:formula1>
            <xm:f>Methodology!$C$26:$C$36</xm:f>
          </x14:formula1>
          <xm:sqref>F17:H17</xm:sqref>
        </x14:dataValidation>
        <x14:dataValidation type="list" allowBlank="1" showInputMessage="1" showErrorMessage="1" xr:uid="{8C1318AA-F1CF-49EC-9EEC-8C7960209AD1}">
          <x14:formula1>
            <xm:f>Methodology!$C$13:$C$23</xm:f>
          </x14:formula1>
          <xm:sqref>F16:H16</xm:sqref>
        </x14:dataValidation>
        <x14:dataValidation type="list" allowBlank="1" showInputMessage="1" showErrorMessage="1" xr:uid="{CA7511B1-11BE-4B2D-A6A4-0D16853AC825}">
          <x14:formula1>
            <xm:f>Methodology!$C$65:$C$75</xm:f>
          </x14:formula1>
          <xm:sqref>F20:H20</xm:sqref>
        </x14:dataValidation>
        <x14:dataValidation type="list" allowBlank="1" showInputMessage="1" showErrorMessage="1" xr:uid="{166E5FF6-37EC-4813-9635-08732FD5CBEF}">
          <x14:formula1>
            <xm:f>Methodology!$C$39:$C$49</xm:f>
          </x14:formula1>
          <xm:sqref>F18:H18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38" priority="19" stopIfTrue="1" operator="equal">
      <formula>"Medium"</formula>
    </cfRule>
    <cfRule type="cellIs" dxfId="137" priority="20" stopIfTrue="1" operator="equal">
      <formula>"High"</formula>
    </cfRule>
    <cfRule type="cellIs" dxfId="136" priority="21" stopIfTrue="1" operator="equal">
      <formula>"Extreme"</formula>
    </cfRule>
  </conditionalFormatting>
  <conditionalFormatting sqref="G2">
    <cfRule type="cellIs" dxfId="135" priority="16" stopIfTrue="1" operator="equal">
      <formula>"Keep informed"</formula>
    </cfRule>
    <cfRule type="cellIs" dxfId="134" priority="17" stopIfTrue="1" operator="equal">
      <formula>"Keep satisfied"</formula>
    </cfRule>
    <cfRule type="cellIs" dxfId="133" priority="18" stopIfTrue="1" operator="equal">
      <formula>"Manage closely"</formula>
    </cfRule>
  </conditionalFormatting>
  <conditionalFormatting sqref="G3">
    <cfRule type="cellIs" dxfId="132" priority="13" stopIfTrue="1" operator="equal">
      <formula>"Keep informed"</formula>
    </cfRule>
    <cfRule type="cellIs" dxfId="131" priority="14" stopIfTrue="1" operator="equal">
      <formula>"Keep satisfied"</formula>
    </cfRule>
    <cfRule type="cellIs" dxfId="130" priority="15" stopIfTrue="1" operator="equal">
      <formula>"Manage closely"</formula>
    </cfRule>
  </conditionalFormatting>
  <conditionalFormatting sqref="I3">
    <cfRule type="cellIs" dxfId="129" priority="8" stopIfTrue="1" operator="lessThan">
      <formula>NOW()-30</formula>
    </cfRule>
    <cfRule type="cellIs" dxfId="128" priority="9" operator="lessThan">
      <formula>NOW()</formula>
    </cfRule>
  </conditionalFormatting>
  <conditionalFormatting sqref="I3">
    <cfRule type="expression" dxfId="127" priority="7" stopIfTrue="1">
      <formula>ISBLANK(I3)=TRUE</formula>
    </cfRule>
  </conditionalFormatting>
  <conditionalFormatting sqref="I16:I23">
    <cfRule type="cellIs" dxfId="126" priority="2" operator="equal">
      <formula>"None"</formula>
    </cfRule>
    <cfRule type="containsText" dxfId="125" priority="3" operator="containsText" text="positive">
      <formula>NOT(ISERROR(SEARCH("positive",I16)))</formula>
    </cfRule>
    <cfRule type="containsText" dxfId="124" priority="4" operator="containsText" text="negative">
      <formula>NOT(ISERROR(SEARCH("negative",I16)))</formula>
    </cfRule>
  </conditionalFormatting>
  <conditionalFormatting sqref="F3">
    <cfRule type="cellIs" dxfId="123" priority="1" operator="equal">
      <formula>"None"</formula>
    </cfRule>
  </conditionalFormatting>
  <hyperlinks>
    <hyperlink ref="H1:I1" location="'25'!A5" tooltip="Next Risk" display="Next Risk &gt;&gt;" xr:uid="{E3B608A0-77EC-4659-B1C0-2C7D55E4FDA1}"/>
    <hyperlink ref="A1:B1" location="'Risk Register'!A1" tooltip="Back to Register" display=" &lt;&lt; Back to Register" xr:uid="{FBA17ABD-E039-4F87-BE63-F9196ACDF05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7079390-0C1F-4E85-82A4-41578B65AFA6}">
            <xm:f>Methodology!$J$23</xm:f>
            <x14:dxf>
              <font>
                <color rgb="FF006100"/>
              </font>
              <fill>
                <patternFill>
                  <bgColor rgb="FFC6EFCE"/>
                </patternFill>
              </fill>
            </x14:dxf>
          </x14:cfRule>
          <x14:cfRule type="cellIs" priority="11" operator="equal" id="{A0F06DA3-5F45-4B9B-B15C-F3C2705778F9}">
            <xm:f>Methodology!$J$22</xm:f>
            <x14:dxf>
              <font>
                <color rgb="FF9C5700"/>
              </font>
              <fill>
                <patternFill>
                  <bgColor rgb="FFFFEB9C"/>
                </patternFill>
              </fill>
            </x14:dxf>
          </x14:cfRule>
          <x14:cfRule type="cellIs" priority="12" operator="equal" id="{B73565F6-5A1E-45C2-A12B-DA8F172FF6B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B9F448DA-6688-4E36-A72F-14A24667F11F}">
          <x14:formula1>
            <xm:f>Methodology!$C$6:$C$10</xm:f>
          </x14:formula1>
          <xm:sqref>F8:H13</xm:sqref>
        </x14:dataValidation>
        <x14:dataValidation type="list" allowBlank="1" showInputMessage="1" showErrorMessage="1" xr:uid="{7BC769CD-1171-4BEF-AA7C-48083DAA65B2}">
          <x14:formula1>
            <xm:f>Methodology!$C$104:$C$114</xm:f>
          </x14:formula1>
          <xm:sqref>F23:H23</xm:sqref>
        </x14:dataValidation>
        <x14:dataValidation type="list" allowBlank="1" showInputMessage="1" showErrorMessage="1" xr:uid="{DE342F8C-5A6A-4533-BB77-54155C2225B1}">
          <x14:formula1>
            <xm:f>Methodology!$C$91:$C$101</xm:f>
          </x14:formula1>
          <xm:sqref>F22:H22</xm:sqref>
        </x14:dataValidation>
        <x14:dataValidation type="list" allowBlank="1" showInputMessage="1" showErrorMessage="1" xr:uid="{67386B7B-06EB-4ADD-8086-64A0A1DDAC48}">
          <x14:formula1>
            <xm:f>Methodology!$C$78:$C$88</xm:f>
          </x14:formula1>
          <xm:sqref>F21:H21</xm:sqref>
        </x14:dataValidation>
        <x14:dataValidation type="list" allowBlank="1" showInputMessage="1" showErrorMessage="1" xr:uid="{3D65AF57-C9BE-4346-9BFD-49DDCED95ECE}">
          <x14:formula1>
            <xm:f>Methodology!$C$52:$C$62</xm:f>
          </x14:formula1>
          <xm:sqref>F19:H19</xm:sqref>
        </x14:dataValidation>
        <x14:dataValidation type="list" allowBlank="1" showInputMessage="1" showErrorMessage="1" xr:uid="{46346DC2-CB29-4DB3-88D5-13A3B1D4771D}">
          <x14:formula1>
            <xm:f>Methodology!$C$26:$C$36</xm:f>
          </x14:formula1>
          <xm:sqref>F17:H17</xm:sqref>
        </x14:dataValidation>
        <x14:dataValidation type="list" allowBlank="1" showInputMessage="1" showErrorMessage="1" xr:uid="{C318B03E-63D0-4ED9-B762-EA5D87DFB2FE}">
          <x14:formula1>
            <xm:f>Methodology!$C$13:$C$23</xm:f>
          </x14:formula1>
          <xm:sqref>F16:H16</xm:sqref>
        </x14:dataValidation>
        <x14:dataValidation type="list" allowBlank="1" showInputMessage="1" showErrorMessage="1" xr:uid="{5D07D457-85BE-4F74-8AEB-A208C78B4407}">
          <x14:formula1>
            <xm:f>Methodology!$C$65:$C$75</xm:f>
          </x14:formula1>
          <xm:sqref>F20:H20</xm:sqref>
        </x14:dataValidation>
        <x14:dataValidation type="list" allowBlank="1" showInputMessage="1" showErrorMessage="1" xr:uid="{321E26D9-2031-40C1-BBCA-7BE00DF357F2}">
          <x14:formula1>
            <xm:f>Methodology!$C$39:$C$49</xm:f>
          </x14:formula1>
          <xm:sqref>F18:H18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19" priority="19" stopIfTrue="1" operator="equal">
      <formula>"Medium"</formula>
    </cfRule>
    <cfRule type="cellIs" dxfId="118" priority="20" stopIfTrue="1" operator="equal">
      <formula>"High"</formula>
    </cfRule>
    <cfRule type="cellIs" dxfId="117" priority="21" stopIfTrue="1" operator="equal">
      <formula>"Extreme"</formula>
    </cfRule>
  </conditionalFormatting>
  <conditionalFormatting sqref="G2">
    <cfRule type="cellIs" dxfId="116" priority="16" stopIfTrue="1" operator="equal">
      <formula>"Keep informed"</formula>
    </cfRule>
    <cfRule type="cellIs" dxfId="115" priority="17" stopIfTrue="1" operator="equal">
      <formula>"Keep satisfied"</formula>
    </cfRule>
    <cfRule type="cellIs" dxfId="114" priority="18" stopIfTrue="1" operator="equal">
      <formula>"Manage closely"</formula>
    </cfRule>
  </conditionalFormatting>
  <conditionalFormatting sqref="G3">
    <cfRule type="cellIs" dxfId="113" priority="13" stopIfTrue="1" operator="equal">
      <formula>"Keep informed"</formula>
    </cfRule>
    <cfRule type="cellIs" dxfId="112" priority="14" stopIfTrue="1" operator="equal">
      <formula>"Keep satisfied"</formula>
    </cfRule>
    <cfRule type="cellIs" dxfId="111" priority="15" stopIfTrue="1" operator="equal">
      <formula>"Manage closely"</formula>
    </cfRule>
  </conditionalFormatting>
  <conditionalFormatting sqref="I3">
    <cfRule type="cellIs" dxfId="110" priority="8" stopIfTrue="1" operator="lessThan">
      <formula>NOW()-30</formula>
    </cfRule>
    <cfRule type="cellIs" dxfId="109" priority="9" operator="lessThan">
      <formula>NOW()</formula>
    </cfRule>
  </conditionalFormatting>
  <conditionalFormatting sqref="I3">
    <cfRule type="expression" dxfId="108" priority="7" stopIfTrue="1">
      <formula>ISBLANK(I3)=TRUE</formula>
    </cfRule>
  </conditionalFormatting>
  <conditionalFormatting sqref="I16:I23">
    <cfRule type="cellIs" dxfId="107" priority="2" operator="equal">
      <formula>"None"</formula>
    </cfRule>
    <cfRule type="containsText" dxfId="106" priority="3" operator="containsText" text="positive">
      <formula>NOT(ISERROR(SEARCH("positive",I16)))</formula>
    </cfRule>
    <cfRule type="containsText" dxfId="105" priority="4" operator="containsText" text="negative">
      <formula>NOT(ISERROR(SEARCH("negative",I16)))</formula>
    </cfRule>
  </conditionalFormatting>
  <conditionalFormatting sqref="F3">
    <cfRule type="cellIs" dxfId="104" priority="1" operator="equal">
      <formula>"None"</formula>
    </cfRule>
  </conditionalFormatting>
  <hyperlinks>
    <hyperlink ref="H1:I1" location="'26'!A5" tooltip="Next Risk" display="Next Risk &gt;&gt;" xr:uid="{AF2691BE-E7EC-4B65-9D73-588D89673A28}"/>
    <hyperlink ref="A1:B1" location="'Risk Register'!A1" tooltip="Back to Register" display=" &lt;&lt; Back to Register" xr:uid="{C60CF502-0AEF-4674-BCCA-463F8CC8B25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36BF4CD-B357-413B-92A3-88347D5C28F9}">
            <xm:f>Methodology!$J$23</xm:f>
            <x14:dxf>
              <font>
                <color rgb="FF006100"/>
              </font>
              <fill>
                <patternFill>
                  <bgColor rgb="FFC6EFCE"/>
                </patternFill>
              </fill>
            </x14:dxf>
          </x14:cfRule>
          <x14:cfRule type="cellIs" priority="11" operator="equal" id="{4A7739D9-6E46-4E29-A865-8A967CD56EBB}">
            <xm:f>Methodology!$J$22</xm:f>
            <x14:dxf>
              <font>
                <color rgb="FF9C5700"/>
              </font>
              <fill>
                <patternFill>
                  <bgColor rgb="FFFFEB9C"/>
                </patternFill>
              </fill>
            </x14:dxf>
          </x14:cfRule>
          <x14:cfRule type="cellIs" priority="12" operator="equal" id="{20A194B0-A12F-454D-B44B-A5E6B15E6AD9}">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0F6FCEF-A811-409C-A203-74AB9F05ED01}">
          <x14:formula1>
            <xm:f>Methodology!$C$6:$C$10</xm:f>
          </x14:formula1>
          <xm:sqref>F8:H13</xm:sqref>
        </x14:dataValidation>
        <x14:dataValidation type="list" allowBlank="1" showInputMessage="1" showErrorMessage="1" xr:uid="{93C30632-71DA-47F2-AFAA-4E6B37A5C5CF}">
          <x14:formula1>
            <xm:f>Methodology!$C$104:$C$114</xm:f>
          </x14:formula1>
          <xm:sqref>F23:H23</xm:sqref>
        </x14:dataValidation>
        <x14:dataValidation type="list" allowBlank="1" showInputMessage="1" showErrorMessage="1" xr:uid="{2FD829CE-AB3B-4949-9F9E-D90ACDB830B1}">
          <x14:formula1>
            <xm:f>Methodology!$C$91:$C$101</xm:f>
          </x14:formula1>
          <xm:sqref>F22:H22</xm:sqref>
        </x14:dataValidation>
        <x14:dataValidation type="list" allowBlank="1" showInputMessage="1" showErrorMessage="1" xr:uid="{26002826-4C55-448E-BA6A-58740D7EF2FE}">
          <x14:formula1>
            <xm:f>Methodology!$C$78:$C$88</xm:f>
          </x14:formula1>
          <xm:sqref>F21:H21</xm:sqref>
        </x14:dataValidation>
        <x14:dataValidation type="list" allowBlank="1" showInputMessage="1" showErrorMessage="1" xr:uid="{C67B0DE2-E142-4FCB-B4CD-E718C0BFAB0A}">
          <x14:formula1>
            <xm:f>Methodology!$C$52:$C$62</xm:f>
          </x14:formula1>
          <xm:sqref>F19:H19</xm:sqref>
        </x14:dataValidation>
        <x14:dataValidation type="list" allowBlank="1" showInputMessage="1" showErrorMessage="1" xr:uid="{8745AED7-E56E-44F8-8139-FA310A5858B3}">
          <x14:formula1>
            <xm:f>Methodology!$C$26:$C$36</xm:f>
          </x14:formula1>
          <xm:sqref>F17:H17</xm:sqref>
        </x14:dataValidation>
        <x14:dataValidation type="list" allowBlank="1" showInputMessage="1" showErrorMessage="1" xr:uid="{87C0CE54-331C-4695-AE49-82A8DC556A04}">
          <x14:formula1>
            <xm:f>Methodology!$C$13:$C$23</xm:f>
          </x14:formula1>
          <xm:sqref>F16:H16</xm:sqref>
        </x14:dataValidation>
        <x14:dataValidation type="list" allowBlank="1" showInputMessage="1" showErrorMessage="1" xr:uid="{4EFF9EB2-AA98-4E94-94F1-1FC04BE2E178}">
          <x14:formula1>
            <xm:f>Methodology!$C$65:$C$75</xm:f>
          </x14:formula1>
          <xm:sqref>F20:H20</xm:sqref>
        </x14:dataValidation>
        <x14:dataValidation type="list" allowBlank="1" showInputMessage="1" showErrorMessage="1" xr:uid="{BF019110-DFB0-4940-8454-819706C41D83}">
          <x14:formula1>
            <xm:f>Methodology!$C$39:$C$49</xm:f>
          </x14:formula1>
          <xm:sqref>F18:H18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00" priority="19" stopIfTrue="1" operator="equal">
      <formula>"Medium"</formula>
    </cfRule>
    <cfRule type="cellIs" dxfId="99" priority="20" stopIfTrue="1" operator="equal">
      <formula>"High"</formula>
    </cfRule>
    <cfRule type="cellIs" dxfId="98" priority="21" stopIfTrue="1" operator="equal">
      <formula>"Extreme"</formula>
    </cfRule>
  </conditionalFormatting>
  <conditionalFormatting sqref="G2">
    <cfRule type="cellIs" dxfId="97" priority="16" stopIfTrue="1" operator="equal">
      <formula>"Keep informed"</formula>
    </cfRule>
    <cfRule type="cellIs" dxfId="96" priority="17" stopIfTrue="1" operator="equal">
      <formula>"Keep satisfied"</formula>
    </cfRule>
    <cfRule type="cellIs" dxfId="95" priority="18" stopIfTrue="1" operator="equal">
      <formula>"Manage closely"</formula>
    </cfRule>
  </conditionalFormatting>
  <conditionalFormatting sqref="G3">
    <cfRule type="cellIs" dxfId="94" priority="13" stopIfTrue="1" operator="equal">
      <formula>"Keep informed"</formula>
    </cfRule>
    <cfRule type="cellIs" dxfId="93" priority="14" stopIfTrue="1" operator="equal">
      <formula>"Keep satisfied"</formula>
    </cfRule>
    <cfRule type="cellIs" dxfId="92" priority="15" stopIfTrue="1" operator="equal">
      <formula>"Manage closely"</formula>
    </cfRule>
  </conditionalFormatting>
  <conditionalFormatting sqref="I3">
    <cfRule type="cellIs" dxfId="91" priority="8" stopIfTrue="1" operator="lessThan">
      <formula>NOW()-30</formula>
    </cfRule>
    <cfRule type="cellIs" dxfId="90" priority="9" operator="lessThan">
      <formula>NOW()</formula>
    </cfRule>
  </conditionalFormatting>
  <conditionalFormatting sqref="I3">
    <cfRule type="expression" dxfId="89" priority="7" stopIfTrue="1">
      <formula>ISBLANK(I3)=TRUE</formula>
    </cfRule>
  </conditionalFormatting>
  <conditionalFormatting sqref="I16:I23">
    <cfRule type="cellIs" dxfId="88" priority="2" operator="equal">
      <formula>"None"</formula>
    </cfRule>
    <cfRule type="containsText" dxfId="87" priority="3" operator="containsText" text="positive">
      <formula>NOT(ISERROR(SEARCH("positive",I16)))</formula>
    </cfRule>
    <cfRule type="containsText" dxfId="86" priority="4" operator="containsText" text="negative">
      <formula>NOT(ISERROR(SEARCH("negative",I16)))</formula>
    </cfRule>
  </conditionalFormatting>
  <conditionalFormatting sqref="F3">
    <cfRule type="cellIs" dxfId="85" priority="1" operator="equal">
      <formula>"None"</formula>
    </cfRule>
  </conditionalFormatting>
  <hyperlinks>
    <hyperlink ref="H1:I1" location="'27'!A5" tooltip="Next Risk" display="Next Risk &gt;&gt;" xr:uid="{94C1A86E-8647-4305-A782-D15CA257C399}"/>
    <hyperlink ref="A1:B1" location="'Risk Register'!A1" tooltip="Back to Register" display=" &lt;&lt; Back to Register" xr:uid="{C72E80D9-1619-4569-9B8D-E2D7BF31368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5AB531FE-CA31-4CD2-84C0-CA1384CB5388}">
            <xm:f>Methodology!$J$23</xm:f>
            <x14:dxf>
              <font>
                <color rgb="FF006100"/>
              </font>
              <fill>
                <patternFill>
                  <bgColor rgb="FFC6EFCE"/>
                </patternFill>
              </fill>
            </x14:dxf>
          </x14:cfRule>
          <x14:cfRule type="cellIs" priority="11" operator="equal" id="{F9BD5928-2017-4AEC-BE1A-FA55C8BB89D0}">
            <xm:f>Methodology!$J$22</xm:f>
            <x14:dxf>
              <font>
                <color rgb="FF9C5700"/>
              </font>
              <fill>
                <patternFill>
                  <bgColor rgb="FFFFEB9C"/>
                </patternFill>
              </fill>
            </x14:dxf>
          </x14:cfRule>
          <x14:cfRule type="cellIs" priority="12" operator="equal" id="{E1BAAD26-0DA1-4B24-A2EE-5DAD6E40F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953753DF-8B3D-4EC8-AFC8-5E3FE39D2FFE}">
          <x14:formula1>
            <xm:f>Methodology!$C$6:$C$10</xm:f>
          </x14:formula1>
          <xm:sqref>F8:H13</xm:sqref>
        </x14:dataValidation>
        <x14:dataValidation type="list" allowBlank="1" showInputMessage="1" showErrorMessage="1" xr:uid="{65ED5095-0B33-4A35-A019-CBBE70DA8127}">
          <x14:formula1>
            <xm:f>Methodology!$C$104:$C$114</xm:f>
          </x14:formula1>
          <xm:sqref>F23:H23</xm:sqref>
        </x14:dataValidation>
        <x14:dataValidation type="list" allowBlank="1" showInputMessage="1" showErrorMessage="1" xr:uid="{5BCB0CE3-F3DA-4A20-A747-D71BBFC8D4EC}">
          <x14:formula1>
            <xm:f>Methodology!$C$91:$C$101</xm:f>
          </x14:formula1>
          <xm:sqref>F22:H22</xm:sqref>
        </x14:dataValidation>
        <x14:dataValidation type="list" allowBlank="1" showInputMessage="1" showErrorMessage="1" xr:uid="{685383BB-D673-48A8-A680-77EA81DA851A}">
          <x14:formula1>
            <xm:f>Methodology!$C$78:$C$88</xm:f>
          </x14:formula1>
          <xm:sqref>F21:H21</xm:sqref>
        </x14:dataValidation>
        <x14:dataValidation type="list" allowBlank="1" showInputMessage="1" showErrorMessage="1" xr:uid="{2DD75E34-C917-46C9-B34B-4E03EF72DAB5}">
          <x14:formula1>
            <xm:f>Methodology!$C$52:$C$62</xm:f>
          </x14:formula1>
          <xm:sqref>F19:H19</xm:sqref>
        </x14:dataValidation>
        <x14:dataValidation type="list" allowBlank="1" showInputMessage="1" showErrorMessage="1" xr:uid="{91EE6DD4-6339-40DF-9DFE-D7E044309CA6}">
          <x14:formula1>
            <xm:f>Methodology!$C$26:$C$36</xm:f>
          </x14:formula1>
          <xm:sqref>F17:H17</xm:sqref>
        </x14:dataValidation>
        <x14:dataValidation type="list" allowBlank="1" showInputMessage="1" showErrorMessage="1" xr:uid="{EE3F3BAC-5148-4147-802F-A3FD400B0702}">
          <x14:formula1>
            <xm:f>Methodology!$C$13:$C$23</xm:f>
          </x14:formula1>
          <xm:sqref>F16:H16</xm:sqref>
        </x14:dataValidation>
        <x14:dataValidation type="list" allowBlank="1" showInputMessage="1" showErrorMessage="1" xr:uid="{AAE8F92C-A6BB-45F4-B092-A34043C65ED6}">
          <x14:formula1>
            <xm:f>Methodology!$C$65:$C$75</xm:f>
          </x14:formula1>
          <xm:sqref>F20:H20</xm:sqref>
        </x14:dataValidation>
        <x14:dataValidation type="list" allowBlank="1" showInputMessage="1" showErrorMessage="1" xr:uid="{1CCEA375-3DE4-49EC-A097-ED846EB75945}">
          <x14:formula1>
            <xm:f>Methodology!$C$39:$C$49</xm:f>
          </x14:formula1>
          <xm:sqref>F18:H18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81" priority="19" stopIfTrue="1" operator="equal">
      <formula>"Medium"</formula>
    </cfRule>
    <cfRule type="cellIs" dxfId="80" priority="20" stopIfTrue="1" operator="equal">
      <formula>"High"</formula>
    </cfRule>
    <cfRule type="cellIs" dxfId="79" priority="21" stopIfTrue="1" operator="equal">
      <formula>"Extreme"</formula>
    </cfRule>
  </conditionalFormatting>
  <conditionalFormatting sqref="G2">
    <cfRule type="cellIs" dxfId="78" priority="16" stopIfTrue="1" operator="equal">
      <formula>"Keep informed"</formula>
    </cfRule>
    <cfRule type="cellIs" dxfId="77" priority="17" stopIfTrue="1" operator="equal">
      <formula>"Keep satisfied"</formula>
    </cfRule>
    <cfRule type="cellIs" dxfId="76" priority="18" stopIfTrue="1" operator="equal">
      <formula>"Manage closely"</formula>
    </cfRule>
  </conditionalFormatting>
  <conditionalFormatting sqref="G3">
    <cfRule type="cellIs" dxfId="75" priority="13" stopIfTrue="1" operator="equal">
      <formula>"Keep informed"</formula>
    </cfRule>
    <cfRule type="cellIs" dxfId="74" priority="14" stopIfTrue="1" operator="equal">
      <formula>"Keep satisfied"</formula>
    </cfRule>
    <cfRule type="cellIs" dxfId="73" priority="15" stopIfTrue="1" operator="equal">
      <formula>"Manage closely"</formula>
    </cfRule>
  </conditionalFormatting>
  <conditionalFormatting sqref="I3">
    <cfRule type="cellIs" dxfId="72" priority="8" stopIfTrue="1" operator="lessThan">
      <formula>NOW()-30</formula>
    </cfRule>
    <cfRule type="cellIs" dxfId="71" priority="9" operator="lessThan">
      <formula>NOW()</formula>
    </cfRule>
  </conditionalFormatting>
  <conditionalFormatting sqref="I3">
    <cfRule type="expression" dxfId="70" priority="7" stopIfTrue="1">
      <formula>ISBLANK(I3)=TRUE</formula>
    </cfRule>
  </conditionalFormatting>
  <conditionalFormatting sqref="I16:I23">
    <cfRule type="cellIs" dxfId="69" priority="2" operator="equal">
      <formula>"None"</formula>
    </cfRule>
    <cfRule type="containsText" dxfId="68" priority="3" operator="containsText" text="positive">
      <formula>NOT(ISERROR(SEARCH("positive",I16)))</formula>
    </cfRule>
    <cfRule type="containsText" dxfId="67" priority="4" operator="containsText" text="negative">
      <formula>NOT(ISERROR(SEARCH("negative",I16)))</formula>
    </cfRule>
  </conditionalFormatting>
  <conditionalFormatting sqref="F3">
    <cfRule type="cellIs" dxfId="66" priority="1" operator="equal">
      <formula>"None"</formula>
    </cfRule>
  </conditionalFormatting>
  <hyperlinks>
    <hyperlink ref="H1:I1" location="'28'!A5" tooltip="Next Risk" display="Next Risk &gt;&gt;" xr:uid="{67456646-394E-45EA-ABE6-487CF71EB083}"/>
    <hyperlink ref="A1:B1" location="'Risk Register'!A1" tooltip="Back to Register" display=" &lt;&lt; Back to Register" xr:uid="{CD293130-2517-4B48-BA85-1AF277EAE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EE18295-4497-40FE-8D86-2F30D5310DE8}">
            <xm:f>Methodology!$J$23</xm:f>
            <x14:dxf>
              <font>
                <color rgb="FF006100"/>
              </font>
              <fill>
                <patternFill>
                  <bgColor rgb="FFC6EFCE"/>
                </patternFill>
              </fill>
            </x14:dxf>
          </x14:cfRule>
          <x14:cfRule type="cellIs" priority="11" operator="equal" id="{E899042B-B9F8-43F5-8339-78803E9DE149}">
            <xm:f>Methodology!$J$22</xm:f>
            <x14:dxf>
              <font>
                <color rgb="FF9C5700"/>
              </font>
              <fill>
                <patternFill>
                  <bgColor rgb="FFFFEB9C"/>
                </patternFill>
              </fill>
            </x14:dxf>
          </x14:cfRule>
          <x14:cfRule type="cellIs" priority="12" operator="equal" id="{ECB745BD-1E08-45DD-92A2-16557ADC9F5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EC2A12AF-4DB4-4F87-B05C-C9FE3A49009F}">
          <x14:formula1>
            <xm:f>Methodology!$C$6:$C$10</xm:f>
          </x14:formula1>
          <xm:sqref>F8:H13</xm:sqref>
        </x14:dataValidation>
        <x14:dataValidation type="list" allowBlank="1" showInputMessage="1" showErrorMessage="1" xr:uid="{8D9B2CC3-E9FB-465A-9EB4-19EB5BB2EA10}">
          <x14:formula1>
            <xm:f>Methodology!$C$104:$C$114</xm:f>
          </x14:formula1>
          <xm:sqref>F23:H23</xm:sqref>
        </x14:dataValidation>
        <x14:dataValidation type="list" allowBlank="1" showInputMessage="1" showErrorMessage="1" xr:uid="{F3C38F6B-C69C-4A97-BF6B-44328950EC96}">
          <x14:formula1>
            <xm:f>Methodology!$C$91:$C$101</xm:f>
          </x14:formula1>
          <xm:sqref>F22:H22</xm:sqref>
        </x14:dataValidation>
        <x14:dataValidation type="list" allowBlank="1" showInputMessage="1" showErrorMessage="1" xr:uid="{6CCEFC49-D95C-4DFA-9CFE-E6DCBBA4B882}">
          <x14:formula1>
            <xm:f>Methodology!$C$78:$C$88</xm:f>
          </x14:formula1>
          <xm:sqref>F21:H21</xm:sqref>
        </x14:dataValidation>
        <x14:dataValidation type="list" allowBlank="1" showInputMessage="1" showErrorMessage="1" xr:uid="{3952E349-5CBB-4388-A264-7BB38B35118F}">
          <x14:formula1>
            <xm:f>Methodology!$C$52:$C$62</xm:f>
          </x14:formula1>
          <xm:sqref>F19:H19</xm:sqref>
        </x14:dataValidation>
        <x14:dataValidation type="list" allowBlank="1" showInputMessage="1" showErrorMessage="1" xr:uid="{4C67C8DE-E98F-4A16-BA07-EB87FD13DB6B}">
          <x14:formula1>
            <xm:f>Methodology!$C$26:$C$36</xm:f>
          </x14:formula1>
          <xm:sqref>F17:H17</xm:sqref>
        </x14:dataValidation>
        <x14:dataValidation type="list" allowBlank="1" showInputMessage="1" showErrorMessage="1" xr:uid="{CF1C5547-CD89-465B-915D-745C46CFBA31}">
          <x14:formula1>
            <xm:f>Methodology!$C$13:$C$23</xm:f>
          </x14:formula1>
          <xm:sqref>F16:H16</xm:sqref>
        </x14:dataValidation>
        <x14:dataValidation type="list" allowBlank="1" showInputMessage="1" showErrorMessage="1" xr:uid="{C942F35A-82F9-4290-8B7E-3B154FDD1058}">
          <x14:formula1>
            <xm:f>Methodology!$C$65:$C$75</xm:f>
          </x14:formula1>
          <xm:sqref>F20:H20</xm:sqref>
        </x14:dataValidation>
        <x14:dataValidation type="list" allowBlank="1" showInputMessage="1" showErrorMessage="1" xr:uid="{DCE7691D-A033-4579-B5D9-049DDF51DCDD}">
          <x14:formula1>
            <xm:f>Methodology!$C$39:$C$49</xm:f>
          </x14:formula1>
          <xm:sqref>F18:H18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216"/>
  <sheetViews>
    <sheetView showGridLines="0" zoomScaleNormal="100" zoomScalePageLayoutView="85" workbookViewId="0">
      <pane ySplit="3" topLeftCell="A7" activePane="bottomLeft" state="frozen"/>
      <selection pane="bottomLeft" activeCell="B3" sqref="B3:C3"/>
    </sheetView>
  </sheetViews>
  <sheetFormatPr defaultColWidth="1.42578125"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3" width="9.140625" style="30" customWidth="1"/>
    <col min="14" max="16384" width="1.425781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f>'Risk Register'!A5</f>
        <v>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40:E40"/>
    <mergeCell ref="F40:G40"/>
    <mergeCell ref="H40:I40"/>
    <mergeCell ref="C38:E38"/>
    <mergeCell ref="F38:G38"/>
    <mergeCell ref="H38:I38"/>
    <mergeCell ref="C39:E39"/>
    <mergeCell ref="F39:G39"/>
    <mergeCell ref="H39:I39"/>
    <mergeCell ref="C36:E36"/>
    <mergeCell ref="F36:G36"/>
    <mergeCell ref="H36:I36"/>
    <mergeCell ref="C37:E37"/>
    <mergeCell ref="F37:G37"/>
    <mergeCell ref="H37:I37"/>
    <mergeCell ref="C34:E34"/>
    <mergeCell ref="F34:G34"/>
    <mergeCell ref="H34:I34"/>
    <mergeCell ref="C35:E35"/>
    <mergeCell ref="F35:G35"/>
    <mergeCell ref="H35:I35"/>
    <mergeCell ref="C32:E32"/>
    <mergeCell ref="F32:G32"/>
    <mergeCell ref="H32:I32"/>
    <mergeCell ref="C33:E33"/>
    <mergeCell ref="F33:G33"/>
    <mergeCell ref="H33:I33"/>
    <mergeCell ref="A4:I4"/>
    <mergeCell ref="A30:I30"/>
    <mergeCell ref="C31:E31"/>
    <mergeCell ref="F31:G31"/>
    <mergeCell ref="H31:I31"/>
    <mergeCell ref="A24:D24"/>
    <mergeCell ref="E24:I24"/>
    <mergeCell ref="A25:D29"/>
    <mergeCell ref="F9:H9"/>
    <mergeCell ref="F13:H13"/>
    <mergeCell ref="A7:C7"/>
    <mergeCell ref="A8:C8"/>
    <mergeCell ref="A9:C9"/>
    <mergeCell ref="A13:C13"/>
    <mergeCell ref="A5:I5"/>
    <mergeCell ref="A12:C12"/>
    <mergeCell ref="A1:B1"/>
    <mergeCell ref="C1:G1"/>
    <mergeCell ref="H1:I1"/>
    <mergeCell ref="B2:C2"/>
    <mergeCell ref="B3:C3"/>
    <mergeCell ref="A11:C11"/>
    <mergeCell ref="A10:C10"/>
    <mergeCell ref="F12:H12"/>
    <mergeCell ref="F11:H11"/>
    <mergeCell ref="F10:H10"/>
    <mergeCell ref="D11:E11"/>
    <mergeCell ref="D12:E12"/>
    <mergeCell ref="A6:I6"/>
    <mergeCell ref="D7:E7"/>
    <mergeCell ref="D8:E8"/>
    <mergeCell ref="D9:E9"/>
    <mergeCell ref="D10:E10"/>
    <mergeCell ref="F7:H7"/>
    <mergeCell ref="F8:H8"/>
    <mergeCell ref="F19:H19"/>
    <mergeCell ref="F20:H20"/>
    <mergeCell ref="A20:B20"/>
    <mergeCell ref="C19:E19"/>
    <mergeCell ref="C20:E20"/>
    <mergeCell ref="A19:B19"/>
    <mergeCell ref="F21:H21"/>
    <mergeCell ref="F22:H22"/>
    <mergeCell ref="F23:H23"/>
    <mergeCell ref="A21:B21"/>
    <mergeCell ref="A22:B22"/>
    <mergeCell ref="A23:B23"/>
    <mergeCell ref="C21:E21"/>
    <mergeCell ref="C22:E22"/>
    <mergeCell ref="C23:E23"/>
    <mergeCell ref="F16:H16"/>
    <mergeCell ref="F17:H17"/>
    <mergeCell ref="F18:H18"/>
    <mergeCell ref="A14:I14"/>
    <mergeCell ref="A15:B15"/>
    <mergeCell ref="C15:E15"/>
    <mergeCell ref="F15:H15"/>
    <mergeCell ref="D13:E13"/>
    <mergeCell ref="A16:B16"/>
    <mergeCell ref="A17:B17"/>
    <mergeCell ref="A18:B18"/>
    <mergeCell ref="C16:E16"/>
    <mergeCell ref="C17:E17"/>
    <mergeCell ref="C18:E18"/>
    <mergeCell ref="E25:I25"/>
    <mergeCell ref="E26:I26"/>
    <mergeCell ref="E27:I27"/>
    <mergeCell ref="E28:I28"/>
    <mergeCell ref="E29:I29"/>
  </mergeCells>
  <conditionalFormatting sqref="G41:G1048576">
    <cfRule type="cellIs" dxfId="575" priority="65" stopIfTrue="1" operator="equal">
      <formula>"Medium"</formula>
    </cfRule>
    <cfRule type="cellIs" dxfId="574" priority="66" stopIfTrue="1" operator="equal">
      <formula>"High"</formula>
    </cfRule>
    <cfRule type="cellIs" dxfId="573" priority="67" stopIfTrue="1" operator="equal">
      <formula>"Extreme"</formula>
    </cfRule>
  </conditionalFormatting>
  <conditionalFormatting sqref="G2">
    <cfRule type="cellIs" dxfId="572" priority="62" stopIfTrue="1" operator="equal">
      <formula>"Keep informed"</formula>
    </cfRule>
    <cfRule type="cellIs" dxfId="571" priority="63" stopIfTrue="1" operator="equal">
      <formula>"Keep satisfied"</formula>
    </cfRule>
    <cfRule type="cellIs" dxfId="570" priority="64" stopIfTrue="1" operator="equal">
      <formula>"Manage closely"</formula>
    </cfRule>
  </conditionalFormatting>
  <conditionalFormatting sqref="G3">
    <cfRule type="cellIs" dxfId="569" priority="28" stopIfTrue="1" operator="equal">
      <formula>"Keep informed"</formula>
    </cfRule>
    <cfRule type="cellIs" dxfId="568" priority="29" stopIfTrue="1" operator="equal">
      <formula>"Keep satisfied"</formula>
    </cfRule>
    <cfRule type="cellIs" dxfId="567" priority="30" stopIfTrue="1" operator="equal">
      <formula>"Manage closely"</formula>
    </cfRule>
  </conditionalFormatting>
  <conditionalFormatting sqref="I16:I23">
    <cfRule type="containsText" dxfId="566" priority="12" operator="containsText" text="positive">
      <formula>NOT(ISERROR(SEARCH("positive",I16)))</formula>
    </cfRule>
    <cfRule type="containsText" dxfId="565" priority="13" operator="containsText" text="negative">
      <formula>NOT(ISERROR(SEARCH("negative",I16)))</formula>
    </cfRule>
    <cfRule type="cellIs" dxfId="564" priority="10" operator="equal">
      <formula>"None"</formula>
    </cfRule>
  </conditionalFormatting>
  <conditionalFormatting sqref="F3">
    <cfRule type="cellIs" dxfId="563" priority="11" operator="equal">
      <formula>"None"</formula>
    </cfRule>
  </conditionalFormatting>
  <conditionalFormatting sqref="I3">
    <cfRule type="cellIs" dxfId="2" priority="2" stopIfTrue="1" operator="lessThan">
      <formula>NOW()-30</formula>
    </cfRule>
    <cfRule type="cellIs" dxfId="1" priority="3" operator="lessThan">
      <formula>NOW()</formula>
    </cfRule>
  </conditionalFormatting>
  <conditionalFormatting sqref="I3">
    <cfRule type="expression" dxfId="0" priority="1" stopIfTrue="1">
      <formula>ISBLANK(I3)=TRUE</formula>
    </cfRule>
  </conditionalFormatting>
  <hyperlinks>
    <hyperlink ref="H1:I1" location="'2'!A5" tooltip="Next Risk" display="Next Risk &gt;&gt;" xr:uid="{00000000-0004-0000-0200-000000000000}"/>
    <hyperlink ref="A1:B1" location="'Risk Register'!A1"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9" operator="equal" id="{C120FF1C-7820-4278-83E9-83FBE156A9CE}">
            <xm:f>Methodology!$J$23</xm:f>
            <x14:dxf>
              <font>
                <color rgb="FF006100"/>
              </font>
              <fill>
                <patternFill>
                  <bgColor rgb="FFC6EFCE"/>
                </patternFill>
              </fill>
            </x14:dxf>
          </x14:cfRule>
          <x14:cfRule type="cellIs" priority="20" operator="equal" id="{D9A64144-A7F1-4554-A89E-62DE7EF2C3BD}">
            <xm:f>Methodology!$J$22</xm:f>
            <x14:dxf>
              <font>
                <color rgb="FF9C5700"/>
              </font>
              <fill>
                <patternFill>
                  <bgColor rgb="FFFFEB9C"/>
                </patternFill>
              </fill>
            </x14:dxf>
          </x14:cfRule>
          <x14:cfRule type="cellIs" priority="21" operator="equal" id="{EA83975F-AC8C-4A34-BCE9-5F772C1A7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C939013D-9597-4EF4-8DBB-19A8B8DFFBF6}">
          <x14:formula1>
            <xm:f>Methodology!$C$13:$C$23</xm:f>
          </x14:formula1>
          <xm:sqref>F16:H16</xm:sqref>
        </x14:dataValidation>
        <x14:dataValidation type="list" allowBlank="1" showInputMessage="1" showErrorMessage="1" xr:uid="{86531E80-F926-4698-B3B4-7D3EE31FFCEB}">
          <x14:formula1>
            <xm:f>Methodology!$C$26:$C$36</xm:f>
          </x14:formula1>
          <xm:sqref>F17:H17</xm:sqref>
        </x14:dataValidation>
        <x14:dataValidation type="list" allowBlank="1" showInputMessage="1" showErrorMessage="1" xr:uid="{AF14EE52-6573-4DE7-B962-3D667310940D}">
          <x14:formula1>
            <xm:f>Methodology!$C$52:$C$62</xm:f>
          </x14:formula1>
          <xm:sqref>F19:H19</xm:sqref>
        </x14:dataValidation>
        <x14:dataValidation type="list" allowBlank="1" showInputMessage="1" showErrorMessage="1" xr:uid="{FAF14F2F-DA67-41E2-8832-67A9AA6B47F5}">
          <x14:formula1>
            <xm:f>Methodology!$C$78:$C$88</xm:f>
          </x14:formula1>
          <xm:sqref>F21:H21</xm:sqref>
        </x14:dataValidation>
        <x14:dataValidation type="list" allowBlank="1" showInputMessage="1" showErrorMessage="1" xr:uid="{CB38FC6D-AA29-4B3E-B4E6-26382DBF1452}">
          <x14:formula1>
            <xm:f>Methodology!$C$91:$C$101</xm:f>
          </x14:formula1>
          <xm:sqref>F22:H22</xm:sqref>
        </x14:dataValidation>
        <x14:dataValidation type="list" allowBlank="1" showInputMessage="1" showErrorMessage="1" xr:uid="{7F213791-6BB4-4E8B-9FA5-333B60713F04}">
          <x14:formula1>
            <xm:f>Methodology!$C$104:$C$114</xm:f>
          </x14:formula1>
          <xm:sqref>F23:H23</xm:sqref>
        </x14:dataValidation>
        <x14:dataValidation type="list" allowBlank="1" showInputMessage="1" showErrorMessage="1" xr:uid="{50D7A76B-533C-4558-9A89-0678C7F7F330}">
          <x14:formula1>
            <xm:f>Methodology!$C$6:$C$10</xm:f>
          </x14:formula1>
          <xm:sqref>F8:H13</xm:sqref>
        </x14:dataValidation>
        <x14:dataValidation type="list" allowBlank="1" showInputMessage="1" showErrorMessage="1" xr:uid="{8906CC72-CC23-4C31-9AF9-8D8ECB791FDC}">
          <x14:formula1>
            <xm:f>Methodology!$C$65:$C$75</xm:f>
          </x14:formula1>
          <xm:sqref>F20:H20</xm:sqref>
        </x14:dataValidation>
        <x14:dataValidation type="list" allowBlank="1" showInputMessage="1" showErrorMessage="1" xr:uid="{28F21719-66AC-49B2-A292-D5C5082625BD}">
          <x14:formula1>
            <xm:f>Methodology!$C$39:$C$49</xm:f>
          </x14:formula1>
          <xm:sqref>F18:H18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62" priority="19" stopIfTrue="1" operator="equal">
      <formula>"Medium"</formula>
    </cfRule>
    <cfRule type="cellIs" dxfId="61" priority="20" stopIfTrue="1" operator="equal">
      <formula>"High"</formula>
    </cfRule>
    <cfRule type="cellIs" dxfId="60" priority="21" stopIfTrue="1" operator="equal">
      <formula>"Extreme"</formula>
    </cfRule>
  </conditionalFormatting>
  <conditionalFormatting sqref="G2">
    <cfRule type="cellIs" dxfId="59" priority="16" stopIfTrue="1" operator="equal">
      <formula>"Keep informed"</formula>
    </cfRule>
    <cfRule type="cellIs" dxfId="58" priority="17" stopIfTrue="1" operator="equal">
      <formula>"Keep satisfied"</formula>
    </cfRule>
    <cfRule type="cellIs" dxfId="57" priority="18" stopIfTrue="1" operator="equal">
      <formula>"Manage closely"</formula>
    </cfRule>
  </conditionalFormatting>
  <conditionalFormatting sqref="G3">
    <cfRule type="cellIs" dxfId="56" priority="13" stopIfTrue="1" operator="equal">
      <formula>"Keep informed"</formula>
    </cfRule>
    <cfRule type="cellIs" dxfId="55" priority="14" stopIfTrue="1" operator="equal">
      <formula>"Keep satisfied"</formula>
    </cfRule>
    <cfRule type="cellIs" dxfId="54" priority="15" stopIfTrue="1" operator="equal">
      <formula>"Manage closely"</formula>
    </cfRule>
  </conditionalFormatting>
  <conditionalFormatting sqref="I3">
    <cfRule type="cellIs" dxfId="53" priority="8" stopIfTrue="1" operator="lessThan">
      <formula>NOW()-30</formula>
    </cfRule>
    <cfRule type="cellIs" dxfId="52" priority="9" operator="lessThan">
      <formula>NOW()</formula>
    </cfRule>
  </conditionalFormatting>
  <conditionalFormatting sqref="I3">
    <cfRule type="expression" dxfId="51" priority="7" stopIfTrue="1">
      <formula>ISBLANK(I3)=TRUE</formula>
    </cfRule>
  </conditionalFormatting>
  <conditionalFormatting sqref="I16:I23">
    <cfRule type="cellIs" dxfId="50" priority="2" operator="equal">
      <formula>"None"</formula>
    </cfRule>
    <cfRule type="containsText" dxfId="49" priority="3" operator="containsText" text="positive">
      <formula>NOT(ISERROR(SEARCH("positive",I16)))</formula>
    </cfRule>
    <cfRule type="containsText" dxfId="48" priority="4" operator="containsText" text="negative">
      <formula>NOT(ISERROR(SEARCH("negative",I16)))</formula>
    </cfRule>
  </conditionalFormatting>
  <conditionalFormatting sqref="F3">
    <cfRule type="cellIs" dxfId="47" priority="1" operator="equal">
      <formula>"None"</formula>
    </cfRule>
  </conditionalFormatting>
  <hyperlinks>
    <hyperlink ref="H1:I1" location="'29'!A5" tooltip="Next Risk" display="Next Risk &gt;&gt;" xr:uid="{ADBA33F9-58F4-4AE8-8D8D-DB5D7E13DF2D}"/>
    <hyperlink ref="A1:B1" location="'Risk Register'!A1" tooltip="Back to Register" display=" &lt;&lt; Back to Register" xr:uid="{0C2F875C-F3A1-4554-976A-54AFD31AC41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792A07C7-28A0-4B8F-833A-319493B0945C}">
            <xm:f>Methodology!$J$23</xm:f>
            <x14:dxf>
              <font>
                <color rgb="FF006100"/>
              </font>
              <fill>
                <patternFill>
                  <bgColor rgb="FFC6EFCE"/>
                </patternFill>
              </fill>
            </x14:dxf>
          </x14:cfRule>
          <x14:cfRule type="cellIs" priority="11" operator="equal" id="{B9E69195-633D-40BD-9E5E-9CA103DC19DC}">
            <xm:f>Methodology!$J$22</xm:f>
            <x14:dxf>
              <font>
                <color rgb="FF9C5700"/>
              </font>
              <fill>
                <patternFill>
                  <bgColor rgb="FFFFEB9C"/>
                </patternFill>
              </fill>
            </x14:dxf>
          </x14:cfRule>
          <x14:cfRule type="cellIs" priority="12" operator="equal" id="{3679C058-E44B-4739-8924-699B98A009B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1F969F08-08D3-4C91-AE1E-1496C68B39A5}">
          <x14:formula1>
            <xm:f>Methodology!$C$6:$C$10</xm:f>
          </x14:formula1>
          <xm:sqref>F8:H13</xm:sqref>
        </x14:dataValidation>
        <x14:dataValidation type="list" allowBlank="1" showInputMessage="1" showErrorMessage="1" xr:uid="{6E9B28D9-9DAA-4D0E-AD4A-828DD81136C9}">
          <x14:formula1>
            <xm:f>Methodology!$C$104:$C$114</xm:f>
          </x14:formula1>
          <xm:sqref>F23:H23</xm:sqref>
        </x14:dataValidation>
        <x14:dataValidation type="list" allowBlank="1" showInputMessage="1" showErrorMessage="1" xr:uid="{6A797BB3-9538-41C6-B7B4-0D9445CFA102}">
          <x14:formula1>
            <xm:f>Methodology!$C$91:$C$101</xm:f>
          </x14:formula1>
          <xm:sqref>F22:H22</xm:sqref>
        </x14:dataValidation>
        <x14:dataValidation type="list" allowBlank="1" showInputMessage="1" showErrorMessage="1" xr:uid="{079C09F8-3445-409A-A28E-C14F92FC770E}">
          <x14:formula1>
            <xm:f>Methodology!$C$78:$C$88</xm:f>
          </x14:formula1>
          <xm:sqref>F21:H21</xm:sqref>
        </x14:dataValidation>
        <x14:dataValidation type="list" allowBlank="1" showInputMessage="1" showErrorMessage="1" xr:uid="{1D811243-C4EA-4C0B-9937-EB47E2F70BD8}">
          <x14:formula1>
            <xm:f>Methodology!$C$52:$C$62</xm:f>
          </x14:formula1>
          <xm:sqref>F19:H19</xm:sqref>
        </x14:dataValidation>
        <x14:dataValidation type="list" allowBlank="1" showInputMessage="1" showErrorMessage="1" xr:uid="{F6DA0903-70DF-4EBB-95E9-8C2EAC201660}">
          <x14:formula1>
            <xm:f>Methodology!$C$26:$C$36</xm:f>
          </x14:formula1>
          <xm:sqref>F17:H17</xm:sqref>
        </x14:dataValidation>
        <x14:dataValidation type="list" allowBlank="1" showInputMessage="1" showErrorMessage="1" xr:uid="{471F28B4-E224-47AF-92DC-E271F137B1FD}">
          <x14:formula1>
            <xm:f>Methodology!$C$13:$C$23</xm:f>
          </x14:formula1>
          <xm:sqref>F16:H16</xm:sqref>
        </x14:dataValidation>
        <x14:dataValidation type="list" allowBlank="1" showInputMessage="1" showErrorMessage="1" xr:uid="{52C0B02C-1263-485B-8460-84DAC1F80786}">
          <x14:formula1>
            <xm:f>Methodology!$C$65:$C$75</xm:f>
          </x14:formula1>
          <xm:sqref>F20:H20</xm:sqref>
        </x14:dataValidation>
        <x14:dataValidation type="list" allowBlank="1" showInputMessage="1" showErrorMessage="1" xr:uid="{D5C42C0C-E006-4268-8DCE-C70FE7D9051A}">
          <x14:formula1>
            <xm:f>Methodology!$C$39:$C$49</xm:f>
          </x14:formula1>
          <xm:sqref>F18:H18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3" priority="19" stopIfTrue="1" operator="equal">
      <formula>"Medium"</formula>
    </cfRule>
    <cfRule type="cellIs" dxfId="42" priority="20" stopIfTrue="1" operator="equal">
      <formula>"High"</formula>
    </cfRule>
    <cfRule type="cellIs" dxfId="41" priority="21" stopIfTrue="1" operator="equal">
      <formula>"Extreme"</formula>
    </cfRule>
  </conditionalFormatting>
  <conditionalFormatting sqref="G2">
    <cfRule type="cellIs" dxfId="40" priority="16" stopIfTrue="1" operator="equal">
      <formula>"Keep informed"</formula>
    </cfRule>
    <cfRule type="cellIs" dxfId="39" priority="17" stopIfTrue="1" operator="equal">
      <formula>"Keep satisfied"</formula>
    </cfRule>
    <cfRule type="cellIs" dxfId="38" priority="18" stopIfTrue="1" operator="equal">
      <formula>"Manage closely"</formula>
    </cfRule>
  </conditionalFormatting>
  <conditionalFormatting sqref="G3">
    <cfRule type="cellIs" dxfId="37" priority="13" stopIfTrue="1" operator="equal">
      <formula>"Keep informed"</formula>
    </cfRule>
    <cfRule type="cellIs" dxfId="36" priority="14" stopIfTrue="1" operator="equal">
      <formula>"Keep satisfied"</formula>
    </cfRule>
    <cfRule type="cellIs" dxfId="35" priority="15" stopIfTrue="1" operator="equal">
      <formula>"Manage closely"</formula>
    </cfRule>
  </conditionalFormatting>
  <conditionalFormatting sqref="I3">
    <cfRule type="cellIs" dxfId="34" priority="8" stopIfTrue="1" operator="lessThan">
      <formula>NOW()-30</formula>
    </cfRule>
    <cfRule type="cellIs" dxfId="33" priority="9" operator="lessThan">
      <formula>NOW()</formula>
    </cfRule>
  </conditionalFormatting>
  <conditionalFormatting sqref="I3">
    <cfRule type="expression" dxfId="32" priority="7" stopIfTrue="1">
      <formula>ISBLANK(I3)=TRUE</formula>
    </cfRule>
  </conditionalFormatting>
  <conditionalFormatting sqref="I16:I23">
    <cfRule type="cellIs" dxfId="31" priority="2" operator="equal">
      <formula>"None"</formula>
    </cfRule>
    <cfRule type="containsText" dxfId="30" priority="3" operator="containsText" text="positive">
      <formula>NOT(ISERROR(SEARCH("positive",I16)))</formula>
    </cfRule>
    <cfRule type="containsText" dxfId="29" priority="4" operator="containsText" text="negative">
      <formula>NOT(ISERROR(SEARCH("negative",I16)))</formula>
    </cfRule>
  </conditionalFormatting>
  <conditionalFormatting sqref="F3">
    <cfRule type="cellIs" dxfId="28" priority="1" operator="equal">
      <formula>"None"</formula>
    </cfRule>
  </conditionalFormatting>
  <hyperlinks>
    <hyperlink ref="H1:I1" location="'30'!A5" tooltip="Next Risk" display="Next Risk &gt;&gt;" xr:uid="{A606EECB-BB27-48EC-A1EE-93151E4DB19F}"/>
    <hyperlink ref="A1:B1" location="'Risk Register'!A1" tooltip="Back to Register" display=" &lt;&lt; Back to Register" xr:uid="{E7B709C3-10BE-41B6-9B74-C2DAA65A0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ED1E5086-C3B5-487C-9ACA-01B9C8F42A4E}">
            <xm:f>Methodology!$J$23</xm:f>
            <x14:dxf>
              <font>
                <color rgb="FF006100"/>
              </font>
              <fill>
                <patternFill>
                  <bgColor rgb="FFC6EFCE"/>
                </patternFill>
              </fill>
            </x14:dxf>
          </x14:cfRule>
          <x14:cfRule type="cellIs" priority="11" operator="equal" id="{A637F9D0-5892-4DDA-A2D3-86541FD5BBA8}">
            <xm:f>Methodology!$J$22</xm:f>
            <x14:dxf>
              <font>
                <color rgb="FF9C5700"/>
              </font>
              <fill>
                <patternFill>
                  <bgColor rgb="FFFFEB9C"/>
                </patternFill>
              </fill>
            </x14:dxf>
          </x14:cfRule>
          <x14:cfRule type="cellIs" priority="12" operator="equal" id="{B3479705-991A-42FF-AF1E-FC7510F1B72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F6B766A-AE1C-47D8-86B2-FE131DF03EEE}">
          <x14:formula1>
            <xm:f>Methodology!$C$6:$C$10</xm:f>
          </x14:formula1>
          <xm:sqref>F8:H13</xm:sqref>
        </x14:dataValidation>
        <x14:dataValidation type="list" allowBlank="1" showInputMessage="1" showErrorMessage="1" xr:uid="{EDF994C7-08E3-47A9-A0D5-94BD289D2397}">
          <x14:formula1>
            <xm:f>Methodology!$C$104:$C$114</xm:f>
          </x14:formula1>
          <xm:sqref>F23:H23</xm:sqref>
        </x14:dataValidation>
        <x14:dataValidation type="list" allowBlank="1" showInputMessage="1" showErrorMessage="1" xr:uid="{B62C6D02-7EFF-4B05-BD1B-C382224DD429}">
          <x14:formula1>
            <xm:f>Methodology!$C$91:$C$101</xm:f>
          </x14:formula1>
          <xm:sqref>F22:H22</xm:sqref>
        </x14:dataValidation>
        <x14:dataValidation type="list" allowBlank="1" showInputMessage="1" showErrorMessage="1" xr:uid="{FE0063E8-2ED2-46AE-9AB1-DF065BE56863}">
          <x14:formula1>
            <xm:f>Methodology!$C$78:$C$88</xm:f>
          </x14:formula1>
          <xm:sqref>F21:H21</xm:sqref>
        </x14:dataValidation>
        <x14:dataValidation type="list" allowBlank="1" showInputMessage="1" showErrorMessage="1" xr:uid="{6AA903AF-CBA5-4628-BC35-127FFA355097}">
          <x14:formula1>
            <xm:f>Methodology!$C$52:$C$62</xm:f>
          </x14:formula1>
          <xm:sqref>F19:H19</xm:sqref>
        </x14:dataValidation>
        <x14:dataValidation type="list" allowBlank="1" showInputMessage="1" showErrorMessage="1" xr:uid="{245570E0-E036-4DFA-9E63-B4ABBB7E3086}">
          <x14:formula1>
            <xm:f>Methodology!$C$26:$C$36</xm:f>
          </x14:formula1>
          <xm:sqref>F17:H17</xm:sqref>
        </x14:dataValidation>
        <x14:dataValidation type="list" allowBlank="1" showInputMessage="1" showErrorMessage="1" xr:uid="{6EBAB2E8-81D5-453F-964D-C80AD390358A}">
          <x14:formula1>
            <xm:f>Methodology!$C$13:$C$23</xm:f>
          </x14:formula1>
          <xm:sqref>F16:H16</xm:sqref>
        </x14:dataValidation>
        <x14:dataValidation type="list" allowBlank="1" showInputMessage="1" showErrorMessage="1" xr:uid="{93585C19-8DF8-44F3-96B1-17F0BF3D1C6D}">
          <x14:formula1>
            <xm:f>Methodology!$C$65:$C$75</xm:f>
          </x14:formula1>
          <xm:sqref>F20:H20</xm:sqref>
        </x14:dataValidation>
        <x14:dataValidation type="list" allowBlank="1" showInputMessage="1" showErrorMessage="1" xr:uid="{545BF627-708A-41BF-9B44-11156F8E5622}">
          <x14:formula1>
            <xm:f>Methodology!$C$39:$C$49</xm:f>
          </x14:formula1>
          <xm:sqref>F18:H18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30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4" priority="19" stopIfTrue="1" operator="equal">
      <formula>"Medium"</formula>
    </cfRule>
    <cfRule type="cellIs" dxfId="23" priority="20" stopIfTrue="1" operator="equal">
      <formula>"High"</formula>
    </cfRule>
    <cfRule type="cellIs" dxfId="22" priority="21" stopIfTrue="1" operator="equal">
      <formula>"Extreme"</formula>
    </cfRule>
  </conditionalFormatting>
  <conditionalFormatting sqref="G2">
    <cfRule type="cellIs" dxfId="21" priority="16" stopIfTrue="1" operator="equal">
      <formula>"Keep informed"</formula>
    </cfRule>
    <cfRule type="cellIs" dxfId="20" priority="17" stopIfTrue="1" operator="equal">
      <formula>"Keep satisfied"</formula>
    </cfRule>
    <cfRule type="cellIs" dxfId="19" priority="18" stopIfTrue="1" operator="equal">
      <formula>"Manage closely"</formula>
    </cfRule>
  </conditionalFormatting>
  <conditionalFormatting sqref="G3">
    <cfRule type="cellIs" dxfId="18" priority="13" stopIfTrue="1" operator="equal">
      <formula>"Keep informed"</formula>
    </cfRule>
    <cfRule type="cellIs" dxfId="17" priority="14" stopIfTrue="1" operator="equal">
      <formula>"Keep satisfied"</formula>
    </cfRule>
    <cfRule type="cellIs" dxfId="16" priority="15" stopIfTrue="1" operator="equal">
      <formula>"Manage closely"</formula>
    </cfRule>
  </conditionalFormatting>
  <conditionalFormatting sqref="I3">
    <cfRule type="cellIs" dxfId="15" priority="8" stopIfTrue="1" operator="lessThan">
      <formula>NOW()-30</formula>
    </cfRule>
    <cfRule type="cellIs" dxfId="14" priority="9" operator="lessThan">
      <formula>NOW()</formula>
    </cfRule>
  </conditionalFormatting>
  <conditionalFormatting sqref="I3">
    <cfRule type="expression" dxfId="13" priority="7" stopIfTrue="1">
      <formula>ISBLANK(I3)=TRUE</formula>
    </cfRule>
  </conditionalFormatting>
  <conditionalFormatting sqref="I16:I23">
    <cfRule type="cellIs" dxfId="12" priority="2" operator="equal">
      <formula>"None"</formula>
    </cfRule>
    <cfRule type="containsText" dxfId="11" priority="3" operator="containsText" text="positive">
      <formula>NOT(ISERROR(SEARCH("positive",I16)))</formula>
    </cfRule>
    <cfRule type="containsText" dxfId="10" priority="4" operator="containsText" text="negative">
      <formula>NOT(ISERROR(SEARCH("negative",I16)))</formula>
    </cfRule>
  </conditionalFormatting>
  <conditionalFormatting sqref="F3">
    <cfRule type="cellIs" dxfId="9" priority="1" operator="equal">
      <formula>"None"</formula>
    </cfRule>
  </conditionalFormatting>
  <hyperlinks>
    <hyperlink ref="A1:B1" location="'Risk Register'!A1" tooltip="Back to Register" display=" &lt;&lt; Back to Register" xr:uid="{8662299E-4B28-4800-9AA4-ADFCE395586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DFB6BFE3-0708-46F8-A52B-3783502F885B}">
            <xm:f>Methodology!$J$23</xm:f>
            <x14:dxf>
              <font>
                <color rgb="FF006100"/>
              </font>
              <fill>
                <patternFill>
                  <bgColor rgb="FFC6EFCE"/>
                </patternFill>
              </fill>
            </x14:dxf>
          </x14:cfRule>
          <x14:cfRule type="cellIs" priority="11" operator="equal" id="{EF148A46-0472-443D-B0C9-8BEDBD9A7D1A}">
            <xm:f>Methodology!$J$22</xm:f>
            <x14:dxf>
              <font>
                <color rgb="FF9C5700"/>
              </font>
              <fill>
                <patternFill>
                  <bgColor rgb="FFFFEB9C"/>
                </patternFill>
              </fill>
            </x14:dxf>
          </x14:cfRule>
          <x14:cfRule type="cellIs" priority="12" operator="equal" id="{EC01913B-DEB1-4F2D-91C0-3AB08F894C16}">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B5914E82-408D-4B5B-844D-6117EAB3634F}">
          <x14:formula1>
            <xm:f>Methodology!$C$6:$C$10</xm:f>
          </x14:formula1>
          <xm:sqref>F8:H13</xm:sqref>
        </x14:dataValidation>
        <x14:dataValidation type="list" allowBlank="1" showInputMessage="1" showErrorMessage="1" xr:uid="{3F1E79C4-2AE3-438D-ABB3-64061F0ABF22}">
          <x14:formula1>
            <xm:f>Methodology!$C$104:$C$114</xm:f>
          </x14:formula1>
          <xm:sqref>F23:H23</xm:sqref>
        </x14:dataValidation>
        <x14:dataValidation type="list" allowBlank="1" showInputMessage="1" showErrorMessage="1" xr:uid="{3B8C3E78-FD9E-44BB-A476-2AED185E76A6}">
          <x14:formula1>
            <xm:f>Methodology!$C$91:$C$101</xm:f>
          </x14:formula1>
          <xm:sqref>F22:H22</xm:sqref>
        </x14:dataValidation>
        <x14:dataValidation type="list" allowBlank="1" showInputMessage="1" showErrorMessage="1" xr:uid="{2F4666E6-00C5-494E-BC81-46F60C4D78C2}">
          <x14:formula1>
            <xm:f>Methodology!$C$78:$C$88</xm:f>
          </x14:formula1>
          <xm:sqref>F21:H21</xm:sqref>
        </x14:dataValidation>
        <x14:dataValidation type="list" allowBlank="1" showInputMessage="1" showErrorMessage="1" xr:uid="{01DB5E8E-EFA2-4073-93CF-41997AD399D1}">
          <x14:formula1>
            <xm:f>Methodology!$C$52:$C$62</xm:f>
          </x14:formula1>
          <xm:sqref>F19:H19</xm:sqref>
        </x14:dataValidation>
        <x14:dataValidation type="list" allowBlank="1" showInputMessage="1" showErrorMessage="1" xr:uid="{2FBF1DA0-E486-4764-99D4-4382A878A9D7}">
          <x14:formula1>
            <xm:f>Methodology!$C$26:$C$36</xm:f>
          </x14:formula1>
          <xm:sqref>F17:H17</xm:sqref>
        </x14:dataValidation>
        <x14:dataValidation type="list" allowBlank="1" showInputMessage="1" showErrorMessage="1" xr:uid="{3D37D14D-5C64-468E-B5FB-219A9109BF09}">
          <x14:formula1>
            <xm:f>Methodology!$C$13:$C$23</xm:f>
          </x14:formula1>
          <xm:sqref>F16:H16</xm:sqref>
        </x14:dataValidation>
        <x14:dataValidation type="list" allowBlank="1" showInputMessage="1" showErrorMessage="1" xr:uid="{040ED6B8-D9E1-4EB7-A37D-0B4709693D1A}">
          <x14:formula1>
            <xm:f>Methodology!$C$65:$C$75</xm:f>
          </x14:formula1>
          <xm:sqref>F20:H20</xm:sqref>
        </x14:dataValidation>
        <x14:dataValidation type="list" allowBlank="1" showInputMessage="1" showErrorMessage="1" xr:uid="{6125DC46-ACE9-437F-BBE5-AB7599072231}">
          <x14:formula1>
            <xm:f>Methodology!$C$39:$C$49</xm:f>
          </x14:formula1>
          <xm:sqref>F18:H18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114"/>
  <sheetViews>
    <sheetView showGridLines="0" topLeftCell="A3" zoomScaleNormal="100" workbookViewId="0">
      <selection activeCell="C6" sqref="C6:G6"/>
    </sheetView>
  </sheetViews>
  <sheetFormatPr defaultRowHeight="33" customHeight="1" x14ac:dyDescent="0.2"/>
  <cols>
    <col min="1" max="1" width="3.140625" style="26" customWidth="1"/>
    <col min="2" max="2" width="21" style="26" customWidth="1"/>
    <col min="3" max="5" width="18.28515625" style="26" customWidth="1"/>
    <col min="6" max="7" width="9.85546875" style="26" customWidth="1"/>
    <col min="8" max="8" width="3.7109375" style="26" customWidth="1"/>
    <col min="9" max="9" width="5.140625" style="26" customWidth="1"/>
    <col min="10" max="15" width="13.140625" style="26" customWidth="1"/>
    <col min="16" max="16384" width="9.140625" style="26"/>
  </cols>
  <sheetData>
    <row r="1" spans="1:17" ht="33" customHeight="1" x14ac:dyDescent="0.2">
      <c r="A1" s="151" t="s">
        <v>33</v>
      </c>
      <c r="B1" s="151"/>
      <c r="C1" s="151"/>
      <c r="D1" s="151"/>
      <c r="E1" s="151"/>
      <c r="F1" s="151"/>
      <c r="G1" s="151"/>
      <c r="H1" s="151"/>
      <c r="I1" s="151"/>
      <c r="J1" s="151"/>
      <c r="K1" s="151"/>
      <c r="L1" s="151"/>
      <c r="M1" s="151"/>
      <c r="N1" s="151"/>
      <c r="O1" s="152"/>
    </row>
    <row r="2" spans="1:17" ht="33" customHeight="1" x14ac:dyDescent="0.2">
      <c r="A2" s="151"/>
      <c r="B2" s="151"/>
      <c r="C2" s="151"/>
      <c r="D2" s="151"/>
      <c r="E2" s="151"/>
      <c r="F2" s="151"/>
      <c r="G2" s="151"/>
      <c r="H2" s="151"/>
      <c r="I2" s="151"/>
      <c r="J2" s="151"/>
      <c r="K2" s="151"/>
      <c r="L2" s="151"/>
      <c r="M2" s="151"/>
      <c r="N2" s="151"/>
      <c r="O2" s="152"/>
    </row>
    <row r="3" spans="1:17" ht="33" customHeight="1" x14ac:dyDescent="0.2">
      <c r="A3" s="155" t="s">
        <v>6</v>
      </c>
      <c r="B3" s="155"/>
      <c r="C3" s="155"/>
      <c r="D3" s="155"/>
      <c r="E3" s="155"/>
      <c r="F3" s="155"/>
      <c r="G3" s="155"/>
    </row>
    <row r="4" spans="1:17" ht="33" customHeight="1" thickBot="1" x14ac:dyDescent="0.25">
      <c r="A4" s="81" t="s">
        <v>34</v>
      </c>
      <c r="B4" s="156"/>
      <c r="C4" s="156"/>
      <c r="D4" s="156"/>
      <c r="E4" s="156"/>
      <c r="F4" s="156"/>
      <c r="G4" s="156"/>
      <c r="P4" s="6"/>
    </row>
    <row r="5" spans="1:17" ht="25.5" customHeight="1" thickBot="1" x14ac:dyDescent="0.25">
      <c r="A5" s="143" t="s">
        <v>40</v>
      </c>
      <c r="B5" s="144"/>
      <c r="C5" s="145" t="s">
        <v>28</v>
      </c>
      <c r="D5" s="146"/>
      <c r="E5" s="146"/>
      <c r="F5" s="146"/>
      <c r="G5" s="147"/>
      <c r="I5" s="157" t="s">
        <v>85</v>
      </c>
      <c r="J5" s="157"/>
      <c r="K5" s="157"/>
      <c r="L5" s="157"/>
      <c r="M5" s="157"/>
      <c r="N5" s="157"/>
      <c r="O5" s="45" t="s">
        <v>80</v>
      </c>
      <c r="P5" s="27"/>
      <c r="Q5" s="27"/>
    </row>
    <row r="6" spans="1:17" ht="25.5" customHeight="1" thickBot="1" x14ac:dyDescent="0.25">
      <c r="A6" s="2">
        <v>5</v>
      </c>
      <c r="B6" s="66" t="s">
        <v>68</v>
      </c>
      <c r="C6" s="136" t="s">
        <v>75</v>
      </c>
      <c r="D6" s="137"/>
      <c r="E6" s="137"/>
      <c r="F6" s="137"/>
      <c r="G6" s="138"/>
      <c r="I6" s="16">
        <v>1</v>
      </c>
      <c r="J6" s="71" t="s">
        <v>0</v>
      </c>
      <c r="K6" s="16">
        <v>6</v>
      </c>
      <c r="L6" s="71" t="s">
        <v>35</v>
      </c>
      <c r="M6" s="16">
        <v>15</v>
      </c>
      <c r="N6" s="71" t="s">
        <v>1</v>
      </c>
      <c r="O6" s="45" t="s">
        <v>81</v>
      </c>
      <c r="P6" s="27"/>
      <c r="Q6" s="27"/>
    </row>
    <row r="7" spans="1:17" ht="25.5" customHeight="1" thickBot="1" x14ac:dyDescent="0.25">
      <c r="A7" s="3">
        <v>4</v>
      </c>
      <c r="B7" s="67" t="s">
        <v>69</v>
      </c>
      <c r="C7" s="136" t="s">
        <v>76</v>
      </c>
      <c r="D7" s="137"/>
      <c r="E7" s="137"/>
      <c r="F7" s="137"/>
      <c r="G7" s="138"/>
      <c r="I7" s="16">
        <v>2</v>
      </c>
      <c r="J7" s="71" t="s">
        <v>0</v>
      </c>
      <c r="K7" s="16">
        <v>8</v>
      </c>
      <c r="L7" s="71" t="s">
        <v>35</v>
      </c>
      <c r="M7" s="16">
        <v>16</v>
      </c>
      <c r="N7" s="71" t="s">
        <v>1</v>
      </c>
      <c r="O7" s="45" t="s">
        <v>17</v>
      </c>
      <c r="P7" s="27"/>
      <c r="Q7" s="27"/>
    </row>
    <row r="8" spans="1:17" ht="25.5" customHeight="1" thickBot="1" x14ac:dyDescent="0.25">
      <c r="A8" s="4">
        <v>3</v>
      </c>
      <c r="B8" s="67" t="s">
        <v>70</v>
      </c>
      <c r="C8" s="136" t="s">
        <v>77</v>
      </c>
      <c r="D8" s="137"/>
      <c r="E8" s="137"/>
      <c r="F8" s="137"/>
      <c r="G8" s="138"/>
      <c r="I8" s="16">
        <v>3</v>
      </c>
      <c r="J8" s="71" t="s">
        <v>0</v>
      </c>
      <c r="K8" s="16">
        <v>9</v>
      </c>
      <c r="L8" s="71" t="s">
        <v>35</v>
      </c>
      <c r="M8" s="16">
        <v>20</v>
      </c>
      <c r="N8" s="71" t="s">
        <v>1</v>
      </c>
      <c r="O8" s="45" t="s">
        <v>82</v>
      </c>
      <c r="P8" s="27"/>
      <c r="Q8" s="27"/>
    </row>
    <row r="9" spans="1:17" ht="25.5" customHeight="1" thickBot="1" x14ac:dyDescent="0.25">
      <c r="A9" s="4">
        <v>2</v>
      </c>
      <c r="B9" s="67" t="s">
        <v>71</v>
      </c>
      <c r="C9" s="136" t="s">
        <v>78</v>
      </c>
      <c r="D9" s="137"/>
      <c r="E9" s="137"/>
      <c r="F9" s="137"/>
      <c r="G9" s="138"/>
      <c r="I9" s="16">
        <v>4</v>
      </c>
      <c r="J9" s="71" t="s">
        <v>0</v>
      </c>
      <c r="K9" s="16">
        <v>10</v>
      </c>
      <c r="L9" s="71" t="s">
        <v>35</v>
      </c>
      <c r="M9" s="16">
        <v>25</v>
      </c>
      <c r="N9" s="71" t="s">
        <v>1</v>
      </c>
      <c r="O9" s="45" t="s">
        <v>212</v>
      </c>
      <c r="P9" s="27"/>
      <c r="Q9" s="27"/>
    </row>
    <row r="10" spans="1:17" ht="25.5" customHeight="1" thickBot="1" x14ac:dyDescent="0.25">
      <c r="A10" s="5">
        <v>1</v>
      </c>
      <c r="B10" s="68" t="s">
        <v>72</v>
      </c>
      <c r="C10" s="136" t="s">
        <v>79</v>
      </c>
      <c r="D10" s="137"/>
      <c r="E10" s="137"/>
      <c r="F10" s="137"/>
      <c r="G10" s="138"/>
      <c r="I10" s="16">
        <v>5</v>
      </c>
      <c r="J10" s="71" t="s">
        <v>0</v>
      </c>
      <c r="K10" s="16">
        <v>12</v>
      </c>
      <c r="L10" s="71" t="s">
        <v>35</v>
      </c>
      <c r="O10" s="45" t="s">
        <v>43</v>
      </c>
      <c r="P10" s="27"/>
      <c r="Q10" s="27"/>
    </row>
    <row r="11" spans="1:17" ht="33" customHeight="1" thickBot="1" x14ac:dyDescent="0.25">
      <c r="A11" s="82" t="s">
        <v>118</v>
      </c>
      <c r="B11" s="142"/>
      <c r="C11" s="142"/>
      <c r="D11" s="142"/>
      <c r="E11" s="142"/>
      <c r="F11" s="142"/>
      <c r="G11" s="142"/>
      <c r="I11" s="157" t="s">
        <v>42</v>
      </c>
      <c r="J11" s="157"/>
      <c r="K11" s="157"/>
      <c r="L11" s="157"/>
      <c r="M11" s="157"/>
      <c r="N11" s="157"/>
      <c r="O11" s="157"/>
      <c r="P11" s="27"/>
      <c r="Q11" s="27"/>
    </row>
    <row r="12" spans="1:17" ht="23.1" customHeight="1" thickBot="1" x14ac:dyDescent="0.25">
      <c r="A12" s="143" t="s">
        <v>39</v>
      </c>
      <c r="B12" s="144"/>
      <c r="C12" s="145" t="s">
        <v>53</v>
      </c>
      <c r="D12" s="146"/>
      <c r="E12" s="146"/>
      <c r="F12" s="146"/>
      <c r="G12" s="147"/>
      <c r="I12" s="165" t="s">
        <v>29</v>
      </c>
      <c r="J12" s="166"/>
      <c r="K12" s="158" t="s">
        <v>39</v>
      </c>
      <c r="L12" s="159"/>
      <c r="M12" s="159"/>
      <c r="N12" s="159"/>
      <c r="O12" s="160"/>
    </row>
    <row r="13" spans="1:17" ht="39" customHeight="1" thickBot="1" x14ac:dyDescent="0.25">
      <c r="A13" s="2">
        <v>-5</v>
      </c>
      <c r="B13" s="69" t="s">
        <v>44</v>
      </c>
      <c r="C13" s="136" t="s">
        <v>142</v>
      </c>
      <c r="D13" s="137"/>
      <c r="E13" s="137"/>
      <c r="F13" s="137"/>
      <c r="G13" s="138"/>
      <c r="I13" s="167"/>
      <c r="J13" s="168"/>
      <c r="K13" s="10" t="s">
        <v>24</v>
      </c>
      <c r="L13" s="11" t="s">
        <v>23</v>
      </c>
      <c r="M13" s="11" t="s">
        <v>25</v>
      </c>
      <c r="N13" s="11" t="s">
        <v>26</v>
      </c>
      <c r="O13" s="12" t="s">
        <v>27</v>
      </c>
    </row>
    <row r="14" spans="1:17" ht="39" customHeight="1" thickBot="1" x14ac:dyDescent="0.25">
      <c r="A14" s="3">
        <v>-4</v>
      </c>
      <c r="B14" s="70" t="s">
        <v>45</v>
      </c>
      <c r="C14" s="136" t="s">
        <v>143</v>
      </c>
      <c r="D14" s="137"/>
      <c r="E14" s="137"/>
      <c r="F14" s="137"/>
      <c r="G14" s="138"/>
      <c r="I14" s="161" t="s">
        <v>40</v>
      </c>
      <c r="J14" s="7">
        <f>A6</f>
        <v>5</v>
      </c>
      <c r="K14" s="17" t="str">
        <f>J10</f>
        <v>Low</v>
      </c>
      <c r="L14" s="18" t="str">
        <f>L9</f>
        <v>Medium</v>
      </c>
      <c r="M14" s="18" t="str">
        <f>N6</f>
        <v>High</v>
      </c>
      <c r="N14" s="18" t="str">
        <f>N8</f>
        <v>High</v>
      </c>
      <c r="O14" s="19" t="str">
        <f>N9</f>
        <v>High</v>
      </c>
    </row>
    <row r="15" spans="1:17" ht="39" customHeight="1" thickBot="1" x14ac:dyDescent="0.25">
      <c r="A15" s="4">
        <v>-3</v>
      </c>
      <c r="B15" s="67" t="s">
        <v>16</v>
      </c>
      <c r="C15" s="136" t="s">
        <v>144</v>
      </c>
      <c r="D15" s="137"/>
      <c r="E15" s="137"/>
      <c r="F15" s="137"/>
      <c r="G15" s="138"/>
      <c r="I15" s="162"/>
      <c r="J15" s="8">
        <f>A7</f>
        <v>4</v>
      </c>
      <c r="K15" s="20" t="str">
        <f>J9</f>
        <v>Low</v>
      </c>
      <c r="L15" s="21" t="str">
        <f>L7</f>
        <v>Medium</v>
      </c>
      <c r="M15" s="21" t="str">
        <f>L10</f>
        <v>Medium</v>
      </c>
      <c r="N15" s="21" t="str">
        <f>N7</f>
        <v>High</v>
      </c>
      <c r="O15" s="22" t="str">
        <f>N8</f>
        <v>High</v>
      </c>
    </row>
    <row r="16" spans="1:17" ht="39" customHeight="1" thickBot="1" x14ac:dyDescent="0.25">
      <c r="A16" s="4">
        <v>-2</v>
      </c>
      <c r="B16" s="67" t="s">
        <v>46</v>
      </c>
      <c r="C16" s="136" t="s">
        <v>145</v>
      </c>
      <c r="D16" s="137"/>
      <c r="E16" s="137"/>
      <c r="F16" s="137"/>
      <c r="G16" s="138"/>
      <c r="I16" s="162"/>
      <c r="J16" s="8">
        <f>A8</f>
        <v>3</v>
      </c>
      <c r="K16" s="20" t="str">
        <f>J8</f>
        <v>Low</v>
      </c>
      <c r="L16" s="21" t="str">
        <f>L6</f>
        <v>Medium</v>
      </c>
      <c r="M16" s="21" t="str">
        <f>L8</f>
        <v>Medium</v>
      </c>
      <c r="N16" s="21" t="str">
        <f>L10</f>
        <v>Medium</v>
      </c>
      <c r="O16" s="22" t="str">
        <f>N6</f>
        <v>High</v>
      </c>
    </row>
    <row r="17" spans="1:16" ht="39" customHeight="1" x14ac:dyDescent="0.2">
      <c r="A17" s="4">
        <v>-1</v>
      </c>
      <c r="B17" s="67" t="s">
        <v>192</v>
      </c>
      <c r="C17" s="136" t="s">
        <v>146</v>
      </c>
      <c r="D17" s="137"/>
      <c r="E17" s="137"/>
      <c r="F17" s="137"/>
      <c r="G17" s="138"/>
      <c r="I17" s="162"/>
      <c r="J17" s="8">
        <f>A9</f>
        <v>2</v>
      </c>
      <c r="K17" s="20" t="str">
        <f>J7</f>
        <v>Low</v>
      </c>
      <c r="L17" s="21" t="str">
        <f>J9</f>
        <v>Low</v>
      </c>
      <c r="M17" s="21" t="str">
        <f>L6</f>
        <v>Medium</v>
      </c>
      <c r="N17" s="21" t="str">
        <f>L7</f>
        <v>Medium</v>
      </c>
      <c r="O17" s="22" t="str">
        <f>L9</f>
        <v>Medium</v>
      </c>
    </row>
    <row r="18" spans="1:16" ht="39" customHeight="1" thickBot="1" x14ac:dyDescent="0.25">
      <c r="A18" s="4">
        <v>0</v>
      </c>
      <c r="B18" s="67" t="s">
        <v>43</v>
      </c>
      <c r="C18" s="149" t="s">
        <v>147</v>
      </c>
      <c r="D18" s="149"/>
      <c r="E18" s="149"/>
      <c r="F18" s="149"/>
      <c r="G18" s="150"/>
      <c r="I18" s="163"/>
      <c r="J18" s="9">
        <f>A10</f>
        <v>1</v>
      </c>
      <c r="K18" s="23" t="str">
        <f>J6</f>
        <v>Low</v>
      </c>
      <c r="L18" s="24" t="str">
        <f>J7</f>
        <v>Low</v>
      </c>
      <c r="M18" s="24" t="str">
        <f>J8</f>
        <v>Low</v>
      </c>
      <c r="N18" s="24" t="str">
        <f>J9</f>
        <v>Low</v>
      </c>
      <c r="O18" s="25" t="str">
        <f>J10</f>
        <v>Low</v>
      </c>
    </row>
    <row r="19" spans="1:16" ht="39" customHeight="1" thickBot="1" x14ac:dyDescent="0.25">
      <c r="A19" s="4">
        <v>1</v>
      </c>
      <c r="B19" s="67" t="s">
        <v>193</v>
      </c>
      <c r="C19" s="136" t="s">
        <v>148</v>
      </c>
      <c r="D19" s="137"/>
      <c r="E19" s="137"/>
      <c r="F19" s="137"/>
      <c r="G19" s="138"/>
      <c r="J19" s="148" t="s">
        <v>41</v>
      </c>
      <c r="K19" s="148"/>
      <c r="L19" s="148"/>
      <c r="M19" s="148"/>
      <c r="N19" s="148"/>
      <c r="O19" s="148"/>
    </row>
    <row r="20" spans="1:16" ht="39" customHeight="1" thickBot="1" x14ac:dyDescent="0.25">
      <c r="A20" s="4">
        <v>2</v>
      </c>
      <c r="B20" s="67" t="s">
        <v>47</v>
      </c>
      <c r="C20" s="136" t="s">
        <v>149</v>
      </c>
      <c r="D20" s="137"/>
      <c r="E20" s="137"/>
      <c r="F20" s="137"/>
      <c r="G20" s="138"/>
      <c r="J20" s="46" t="s">
        <v>2</v>
      </c>
      <c r="K20" s="47" t="s">
        <v>8</v>
      </c>
      <c r="L20" s="47"/>
      <c r="M20" s="47"/>
      <c r="N20" s="47"/>
      <c r="O20" s="48"/>
    </row>
    <row r="21" spans="1:16" ht="39" customHeight="1" thickBot="1" x14ac:dyDescent="0.25">
      <c r="A21" s="4">
        <v>3</v>
      </c>
      <c r="B21" s="67" t="s">
        <v>15</v>
      </c>
      <c r="C21" s="136" t="s">
        <v>150</v>
      </c>
      <c r="D21" s="137"/>
      <c r="E21" s="137"/>
      <c r="F21" s="137"/>
      <c r="G21" s="138"/>
      <c r="J21" s="13" t="s">
        <v>1</v>
      </c>
      <c r="K21" s="153" t="s">
        <v>36</v>
      </c>
      <c r="L21" s="136"/>
      <c r="M21" s="136"/>
      <c r="N21" s="136"/>
      <c r="O21" s="154"/>
    </row>
    <row r="22" spans="1:16" ht="39" customHeight="1" thickBot="1" x14ac:dyDescent="0.25">
      <c r="A22" s="4">
        <v>4</v>
      </c>
      <c r="B22" s="67" t="s">
        <v>48</v>
      </c>
      <c r="C22" s="136" t="s">
        <v>151</v>
      </c>
      <c r="D22" s="137"/>
      <c r="E22" s="137"/>
      <c r="F22" s="137"/>
      <c r="G22" s="138"/>
      <c r="J22" s="14" t="s">
        <v>35</v>
      </c>
      <c r="K22" s="164" t="s">
        <v>37</v>
      </c>
      <c r="L22" s="149"/>
      <c r="M22" s="149"/>
      <c r="N22" s="149"/>
      <c r="O22" s="150"/>
    </row>
    <row r="23" spans="1:16" s="28" customFormat="1" ht="39" customHeight="1" thickBot="1" x14ac:dyDescent="0.25">
      <c r="A23" s="5">
        <v>5</v>
      </c>
      <c r="B23" s="68" t="s">
        <v>49</v>
      </c>
      <c r="C23" s="136" t="s">
        <v>152</v>
      </c>
      <c r="D23" s="137"/>
      <c r="E23" s="137"/>
      <c r="F23" s="137"/>
      <c r="G23" s="138"/>
      <c r="J23" s="15" t="s">
        <v>0</v>
      </c>
      <c r="K23" s="139" t="s">
        <v>38</v>
      </c>
      <c r="L23" s="140"/>
      <c r="M23" s="140"/>
      <c r="N23" s="140"/>
      <c r="O23" s="141"/>
    </row>
    <row r="24" spans="1:16" ht="39" customHeight="1" thickBot="1" x14ac:dyDescent="0.25">
      <c r="A24" s="82" t="s">
        <v>50</v>
      </c>
      <c r="B24" s="142"/>
      <c r="C24" s="142"/>
      <c r="D24" s="142"/>
      <c r="E24" s="142"/>
      <c r="F24" s="142"/>
      <c r="G24" s="142"/>
    </row>
    <row r="25" spans="1:16" ht="39" customHeight="1" thickBot="1" x14ac:dyDescent="0.25">
      <c r="A25" s="143" t="s">
        <v>39</v>
      </c>
      <c r="B25" s="144"/>
      <c r="C25" s="145" t="s">
        <v>55</v>
      </c>
      <c r="D25" s="146"/>
      <c r="E25" s="146"/>
      <c r="F25" s="146"/>
      <c r="G25" s="147"/>
      <c r="J25" s="170" t="s">
        <v>11</v>
      </c>
      <c r="K25" s="170"/>
      <c r="L25" s="170"/>
      <c r="M25" s="170"/>
      <c r="N25" s="170"/>
      <c r="O25" s="170"/>
      <c r="P25" s="170"/>
    </row>
    <row r="26" spans="1:16" s="29" customFormat="1" ht="39" customHeight="1" thickBot="1" x14ac:dyDescent="0.25">
      <c r="A26" s="2">
        <v>-5</v>
      </c>
      <c r="B26" s="69" t="s">
        <v>44</v>
      </c>
      <c r="C26" s="136" t="s">
        <v>131</v>
      </c>
      <c r="D26" s="137"/>
      <c r="E26" s="137"/>
      <c r="F26" s="137"/>
      <c r="G26" s="138"/>
      <c r="I26" s="26"/>
      <c r="J26" s="171" t="s">
        <v>20</v>
      </c>
      <c r="K26" s="171"/>
      <c r="L26" s="171"/>
      <c r="M26" s="171"/>
      <c r="N26" s="171"/>
      <c r="O26" s="171"/>
      <c r="P26" s="171"/>
    </row>
    <row r="27" spans="1:16" ht="39" customHeight="1" thickBot="1" x14ac:dyDescent="0.25">
      <c r="A27" s="3">
        <v>-4</v>
      </c>
      <c r="B27" s="70" t="s">
        <v>45</v>
      </c>
      <c r="C27" s="136" t="s">
        <v>132</v>
      </c>
      <c r="D27" s="137"/>
      <c r="E27" s="137"/>
      <c r="F27" s="137"/>
      <c r="G27" s="138"/>
      <c r="J27" s="171" t="s">
        <v>13</v>
      </c>
      <c r="K27" s="171"/>
      <c r="L27" s="171"/>
      <c r="M27" s="171"/>
      <c r="N27" s="171"/>
      <c r="O27" s="171"/>
      <c r="P27" s="171"/>
    </row>
    <row r="28" spans="1:16" ht="39" customHeight="1" thickBot="1" x14ac:dyDescent="0.25">
      <c r="A28" s="4">
        <v>-3</v>
      </c>
      <c r="B28" s="67" t="s">
        <v>16</v>
      </c>
      <c r="C28" s="136" t="s">
        <v>133</v>
      </c>
      <c r="D28" s="137"/>
      <c r="E28" s="137"/>
      <c r="F28" s="137"/>
      <c r="G28" s="138"/>
      <c r="J28" s="172" t="s">
        <v>19</v>
      </c>
      <c r="K28" s="172"/>
      <c r="L28" s="172"/>
      <c r="M28" s="172"/>
      <c r="N28" s="172"/>
      <c r="O28" s="172"/>
      <c r="P28" s="172"/>
    </row>
    <row r="29" spans="1:16" ht="39" customHeight="1" thickBot="1" x14ac:dyDescent="0.25">
      <c r="A29" s="4">
        <v>-2</v>
      </c>
      <c r="B29" s="67" t="s">
        <v>46</v>
      </c>
      <c r="C29" s="136" t="s">
        <v>134</v>
      </c>
      <c r="D29" s="137"/>
      <c r="E29" s="137"/>
      <c r="F29" s="137"/>
      <c r="G29" s="138"/>
      <c r="J29" s="172" t="s">
        <v>12</v>
      </c>
      <c r="K29" s="172"/>
      <c r="L29" s="172"/>
      <c r="M29" s="172"/>
      <c r="N29" s="172"/>
      <c r="O29" s="172"/>
      <c r="P29" s="172"/>
    </row>
    <row r="30" spans="1:16" ht="39" customHeight="1" x14ac:dyDescent="0.2">
      <c r="A30" s="4">
        <v>-1</v>
      </c>
      <c r="B30" s="67" t="s">
        <v>192</v>
      </c>
      <c r="C30" s="136" t="s">
        <v>135</v>
      </c>
      <c r="D30" s="137"/>
      <c r="E30" s="137"/>
      <c r="F30" s="137"/>
      <c r="G30" s="138"/>
      <c r="J30" s="169" t="s">
        <v>18</v>
      </c>
      <c r="K30" s="169"/>
      <c r="L30" s="169"/>
      <c r="M30" s="169"/>
      <c r="N30" s="169"/>
      <c r="O30" s="169"/>
      <c r="P30" s="169"/>
    </row>
    <row r="31" spans="1:16" ht="33" customHeight="1" thickBot="1" x14ac:dyDescent="0.25">
      <c r="A31" s="4">
        <v>0</v>
      </c>
      <c r="B31" s="67" t="s">
        <v>43</v>
      </c>
      <c r="C31" s="149" t="s">
        <v>136</v>
      </c>
      <c r="D31" s="149"/>
      <c r="E31" s="149"/>
      <c r="F31" s="149"/>
      <c r="G31" s="150"/>
      <c r="K31" s="45"/>
      <c r="L31" s="45"/>
      <c r="M31" s="45"/>
      <c r="N31" s="45"/>
      <c r="O31" s="45"/>
      <c r="P31" s="45"/>
    </row>
    <row r="32" spans="1:16" ht="33" customHeight="1" thickBot="1" x14ac:dyDescent="0.25">
      <c r="A32" s="4">
        <v>1</v>
      </c>
      <c r="B32" s="67" t="s">
        <v>193</v>
      </c>
      <c r="C32" s="136" t="s">
        <v>137</v>
      </c>
      <c r="D32" s="137"/>
      <c r="E32" s="137"/>
      <c r="F32" s="137"/>
      <c r="G32" s="138"/>
    </row>
    <row r="33" spans="1:7" ht="33" customHeight="1" thickBot="1" x14ac:dyDescent="0.25">
      <c r="A33" s="4">
        <v>2</v>
      </c>
      <c r="B33" s="67" t="s">
        <v>47</v>
      </c>
      <c r="C33" s="136" t="s">
        <v>138</v>
      </c>
      <c r="D33" s="137"/>
      <c r="E33" s="137"/>
      <c r="F33" s="137"/>
      <c r="G33" s="138"/>
    </row>
    <row r="34" spans="1:7" ht="33" customHeight="1" thickBot="1" x14ac:dyDescent="0.25">
      <c r="A34" s="4">
        <v>3</v>
      </c>
      <c r="B34" s="67" t="s">
        <v>15</v>
      </c>
      <c r="C34" s="136" t="s">
        <v>139</v>
      </c>
      <c r="D34" s="137"/>
      <c r="E34" s="137"/>
      <c r="F34" s="137"/>
      <c r="G34" s="138"/>
    </row>
    <row r="35" spans="1:7" ht="33" customHeight="1" thickBot="1" x14ac:dyDescent="0.25">
      <c r="A35" s="4">
        <v>4</v>
      </c>
      <c r="B35" s="67" t="s">
        <v>48</v>
      </c>
      <c r="C35" s="136" t="s">
        <v>140</v>
      </c>
      <c r="D35" s="137"/>
      <c r="E35" s="137"/>
      <c r="F35" s="137"/>
      <c r="G35" s="138"/>
    </row>
    <row r="36" spans="1:7" ht="33" customHeight="1" thickBot="1" x14ac:dyDescent="0.25">
      <c r="A36" s="5">
        <v>5</v>
      </c>
      <c r="B36" s="68" t="s">
        <v>49</v>
      </c>
      <c r="C36" s="136" t="s">
        <v>141</v>
      </c>
      <c r="D36" s="137"/>
      <c r="E36" s="137"/>
      <c r="F36" s="137"/>
      <c r="G36" s="138"/>
    </row>
    <row r="37" spans="1:7" ht="33" customHeight="1" thickBot="1" x14ac:dyDescent="0.25">
      <c r="A37" s="82" t="s">
        <v>119</v>
      </c>
      <c r="B37" s="142"/>
      <c r="C37" s="142"/>
      <c r="D37" s="142"/>
      <c r="E37" s="142"/>
      <c r="F37" s="142"/>
      <c r="G37" s="142"/>
    </row>
    <row r="38" spans="1:7" ht="33" customHeight="1" thickBot="1" x14ac:dyDescent="0.25">
      <c r="A38" s="143" t="s">
        <v>39</v>
      </c>
      <c r="B38" s="144"/>
      <c r="C38" s="145" t="s">
        <v>54</v>
      </c>
      <c r="D38" s="146"/>
      <c r="E38" s="146"/>
      <c r="F38" s="146"/>
      <c r="G38" s="147"/>
    </row>
    <row r="39" spans="1:7" ht="33" customHeight="1" thickBot="1" x14ac:dyDescent="0.25">
      <c r="A39" s="2">
        <v>-5</v>
      </c>
      <c r="B39" s="69" t="s">
        <v>44</v>
      </c>
      <c r="C39" s="136" t="s">
        <v>120</v>
      </c>
      <c r="D39" s="137"/>
      <c r="E39" s="137"/>
      <c r="F39" s="137"/>
      <c r="G39" s="138"/>
    </row>
    <row r="40" spans="1:7" ht="33" customHeight="1" thickBot="1" x14ac:dyDescent="0.25">
      <c r="A40" s="3">
        <v>-4</v>
      </c>
      <c r="B40" s="70" t="s">
        <v>45</v>
      </c>
      <c r="C40" s="136" t="s">
        <v>121</v>
      </c>
      <c r="D40" s="137"/>
      <c r="E40" s="137"/>
      <c r="F40" s="137"/>
      <c r="G40" s="138"/>
    </row>
    <row r="41" spans="1:7" ht="33" customHeight="1" thickBot="1" x14ac:dyDescent="0.25">
      <c r="A41" s="4">
        <v>-3</v>
      </c>
      <c r="B41" s="67" t="s">
        <v>16</v>
      </c>
      <c r="C41" s="136" t="s">
        <v>122</v>
      </c>
      <c r="D41" s="137"/>
      <c r="E41" s="137"/>
      <c r="F41" s="137"/>
      <c r="G41" s="138"/>
    </row>
    <row r="42" spans="1:7" ht="33" customHeight="1" thickBot="1" x14ac:dyDescent="0.25">
      <c r="A42" s="4">
        <v>-2</v>
      </c>
      <c r="B42" s="67" t="s">
        <v>46</v>
      </c>
      <c r="C42" s="136" t="s">
        <v>123</v>
      </c>
      <c r="D42" s="137"/>
      <c r="E42" s="137"/>
      <c r="F42" s="137"/>
      <c r="G42" s="138"/>
    </row>
    <row r="43" spans="1:7" ht="33" customHeight="1" x14ac:dyDescent="0.2">
      <c r="A43" s="4">
        <v>-1</v>
      </c>
      <c r="B43" s="67" t="s">
        <v>192</v>
      </c>
      <c r="C43" s="136" t="s">
        <v>124</v>
      </c>
      <c r="D43" s="137"/>
      <c r="E43" s="137"/>
      <c r="F43" s="137"/>
      <c r="G43" s="138"/>
    </row>
    <row r="44" spans="1:7" ht="33" customHeight="1" thickBot="1" x14ac:dyDescent="0.25">
      <c r="A44" s="4">
        <v>0</v>
      </c>
      <c r="B44" s="67" t="s">
        <v>43</v>
      </c>
      <c r="C44" s="149" t="s">
        <v>125</v>
      </c>
      <c r="D44" s="149"/>
      <c r="E44" s="149"/>
      <c r="F44" s="149"/>
      <c r="G44" s="150"/>
    </row>
    <row r="45" spans="1:7" ht="33" customHeight="1" thickBot="1" x14ac:dyDescent="0.25">
      <c r="A45" s="4">
        <v>1</v>
      </c>
      <c r="B45" s="67" t="s">
        <v>193</v>
      </c>
      <c r="C45" s="136" t="s">
        <v>126</v>
      </c>
      <c r="D45" s="137"/>
      <c r="E45" s="137"/>
      <c r="F45" s="137"/>
      <c r="G45" s="138"/>
    </row>
    <row r="46" spans="1:7" ht="33" customHeight="1" thickBot="1" x14ac:dyDescent="0.25">
      <c r="A46" s="4">
        <v>2</v>
      </c>
      <c r="B46" s="67" t="s">
        <v>47</v>
      </c>
      <c r="C46" s="136" t="s">
        <v>127</v>
      </c>
      <c r="D46" s="137"/>
      <c r="E46" s="137"/>
      <c r="F46" s="137"/>
      <c r="G46" s="138"/>
    </row>
    <row r="47" spans="1:7" ht="33" customHeight="1" thickBot="1" x14ac:dyDescent="0.25">
      <c r="A47" s="4">
        <v>3</v>
      </c>
      <c r="B47" s="67" t="s">
        <v>15</v>
      </c>
      <c r="C47" s="136" t="s">
        <v>128</v>
      </c>
      <c r="D47" s="137"/>
      <c r="E47" s="137"/>
      <c r="F47" s="137"/>
      <c r="G47" s="138"/>
    </row>
    <row r="48" spans="1:7" ht="33" customHeight="1" thickBot="1" x14ac:dyDescent="0.25">
      <c r="A48" s="4">
        <v>4</v>
      </c>
      <c r="B48" s="67" t="s">
        <v>48</v>
      </c>
      <c r="C48" s="136" t="s">
        <v>129</v>
      </c>
      <c r="D48" s="137"/>
      <c r="E48" s="137"/>
      <c r="F48" s="137"/>
      <c r="G48" s="138"/>
    </row>
    <row r="49" spans="1:7" ht="33" customHeight="1" thickBot="1" x14ac:dyDescent="0.25">
      <c r="A49" s="5">
        <v>5</v>
      </c>
      <c r="B49" s="68" t="s">
        <v>49</v>
      </c>
      <c r="C49" s="136" t="s">
        <v>130</v>
      </c>
      <c r="D49" s="137"/>
      <c r="E49" s="137"/>
      <c r="F49" s="137"/>
      <c r="G49" s="138"/>
    </row>
    <row r="50" spans="1:7" ht="33" customHeight="1" thickBot="1" x14ac:dyDescent="0.25">
      <c r="A50" s="82" t="s">
        <v>115</v>
      </c>
      <c r="B50" s="142"/>
      <c r="C50" s="142"/>
      <c r="D50" s="142"/>
      <c r="E50" s="142"/>
      <c r="F50" s="142"/>
      <c r="G50" s="142"/>
    </row>
    <row r="51" spans="1:7" ht="33" customHeight="1" thickBot="1" x14ac:dyDescent="0.25">
      <c r="A51" s="143" t="s">
        <v>39</v>
      </c>
      <c r="B51" s="144"/>
      <c r="C51" s="145" t="s">
        <v>112</v>
      </c>
      <c r="D51" s="146"/>
      <c r="E51" s="146"/>
      <c r="F51" s="146"/>
      <c r="G51" s="147"/>
    </row>
    <row r="52" spans="1:7" ht="33" customHeight="1" thickBot="1" x14ac:dyDescent="0.25">
      <c r="A52" s="2">
        <v>-5</v>
      </c>
      <c r="B52" s="69" t="s">
        <v>44</v>
      </c>
      <c r="C52" s="136" t="s">
        <v>153</v>
      </c>
      <c r="D52" s="137"/>
      <c r="E52" s="137"/>
      <c r="F52" s="137"/>
      <c r="G52" s="138"/>
    </row>
    <row r="53" spans="1:7" ht="33" customHeight="1" thickBot="1" x14ac:dyDescent="0.25">
      <c r="A53" s="3">
        <v>-4</v>
      </c>
      <c r="B53" s="70" t="s">
        <v>45</v>
      </c>
      <c r="C53" s="136" t="s">
        <v>211</v>
      </c>
      <c r="D53" s="137"/>
      <c r="E53" s="137"/>
      <c r="F53" s="137"/>
      <c r="G53" s="138"/>
    </row>
    <row r="54" spans="1:7" ht="33" customHeight="1" thickBot="1" x14ac:dyDescent="0.25">
      <c r="A54" s="4">
        <v>-3</v>
      </c>
      <c r="B54" s="67" t="s">
        <v>16</v>
      </c>
      <c r="C54" s="136" t="s">
        <v>154</v>
      </c>
      <c r="D54" s="137"/>
      <c r="E54" s="137"/>
      <c r="F54" s="137"/>
      <c r="G54" s="138"/>
    </row>
    <row r="55" spans="1:7" ht="33" customHeight="1" thickBot="1" x14ac:dyDescent="0.25">
      <c r="A55" s="4">
        <v>-2</v>
      </c>
      <c r="B55" s="67" t="s">
        <v>46</v>
      </c>
      <c r="C55" s="136" t="s">
        <v>155</v>
      </c>
      <c r="D55" s="137"/>
      <c r="E55" s="137"/>
      <c r="F55" s="137"/>
      <c r="G55" s="138"/>
    </row>
    <row r="56" spans="1:7" ht="33" customHeight="1" x14ac:dyDescent="0.2">
      <c r="A56" s="4">
        <v>-1</v>
      </c>
      <c r="B56" s="67" t="s">
        <v>192</v>
      </c>
      <c r="C56" s="136" t="s">
        <v>156</v>
      </c>
      <c r="D56" s="137"/>
      <c r="E56" s="137"/>
      <c r="F56" s="137"/>
      <c r="G56" s="138"/>
    </row>
    <row r="57" spans="1:7" ht="33" customHeight="1" thickBot="1" x14ac:dyDescent="0.25">
      <c r="A57" s="4">
        <v>0</v>
      </c>
      <c r="B57" s="67" t="s">
        <v>43</v>
      </c>
      <c r="C57" s="139" t="s">
        <v>157</v>
      </c>
      <c r="D57" s="140"/>
      <c r="E57" s="140"/>
      <c r="F57" s="140"/>
      <c r="G57" s="141"/>
    </row>
    <row r="58" spans="1:7" ht="33" customHeight="1" thickBot="1" x14ac:dyDescent="0.25">
      <c r="A58" s="4">
        <v>1</v>
      </c>
      <c r="B58" s="67" t="s">
        <v>193</v>
      </c>
      <c r="C58" s="136" t="s">
        <v>158</v>
      </c>
      <c r="D58" s="137"/>
      <c r="E58" s="137"/>
      <c r="F58" s="137"/>
      <c r="G58" s="138"/>
    </row>
    <row r="59" spans="1:7" ht="33" customHeight="1" thickBot="1" x14ac:dyDescent="0.25">
      <c r="A59" s="4">
        <v>2</v>
      </c>
      <c r="B59" s="67" t="s">
        <v>47</v>
      </c>
      <c r="C59" s="136" t="s">
        <v>159</v>
      </c>
      <c r="D59" s="137"/>
      <c r="E59" s="137"/>
      <c r="F59" s="137"/>
      <c r="G59" s="138"/>
    </row>
    <row r="60" spans="1:7" ht="33" customHeight="1" thickBot="1" x14ac:dyDescent="0.25">
      <c r="A60" s="4">
        <v>3</v>
      </c>
      <c r="B60" s="67" t="s">
        <v>15</v>
      </c>
      <c r="C60" s="136" t="s">
        <v>160</v>
      </c>
      <c r="D60" s="137"/>
      <c r="E60" s="137"/>
      <c r="F60" s="137"/>
      <c r="G60" s="138"/>
    </row>
    <row r="61" spans="1:7" ht="33" customHeight="1" thickBot="1" x14ac:dyDescent="0.25">
      <c r="A61" s="4">
        <v>4</v>
      </c>
      <c r="B61" s="67" t="s">
        <v>48</v>
      </c>
      <c r="C61" s="136" t="s">
        <v>161</v>
      </c>
      <c r="D61" s="137"/>
      <c r="E61" s="137"/>
      <c r="F61" s="137"/>
      <c r="G61" s="138"/>
    </row>
    <row r="62" spans="1:7" ht="33" customHeight="1" thickBot="1" x14ac:dyDescent="0.25">
      <c r="A62" s="5">
        <v>5</v>
      </c>
      <c r="B62" s="68" t="s">
        <v>49</v>
      </c>
      <c r="C62" s="136" t="s">
        <v>162</v>
      </c>
      <c r="D62" s="137"/>
      <c r="E62" s="137"/>
      <c r="F62" s="137"/>
      <c r="G62" s="138"/>
    </row>
    <row r="63" spans="1:7" ht="33" customHeight="1" thickBot="1" x14ac:dyDescent="0.25">
      <c r="A63" s="82" t="s">
        <v>51</v>
      </c>
      <c r="B63" s="142"/>
      <c r="C63" s="142"/>
      <c r="D63" s="142"/>
      <c r="E63" s="142"/>
      <c r="F63" s="142"/>
      <c r="G63" s="142"/>
    </row>
    <row r="64" spans="1:7" ht="33" customHeight="1" thickBot="1" x14ac:dyDescent="0.25">
      <c r="A64" s="143" t="s">
        <v>39</v>
      </c>
      <c r="B64" s="144"/>
      <c r="C64" s="145" t="s">
        <v>52</v>
      </c>
      <c r="D64" s="146"/>
      <c r="E64" s="146"/>
      <c r="F64" s="146"/>
      <c r="G64" s="147"/>
    </row>
    <row r="65" spans="1:7" ht="33" customHeight="1" thickBot="1" x14ac:dyDescent="0.25">
      <c r="A65" s="2">
        <v>-5</v>
      </c>
      <c r="B65" s="69" t="s">
        <v>44</v>
      </c>
      <c r="C65" s="136" t="s">
        <v>164</v>
      </c>
      <c r="D65" s="137"/>
      <c r="E65" s="137"/>
      <c r="F65" s="137"/>
      <c r="G65" s="138"/>
    </row>
    <row r="66" spans="1:7" ht="33" customHeight="1" thickBot="1" x14ac:dyDescent="0.25">
      <c r="A66" s="3">
        <v>-4</v>
      </c>
      <c r="B66" s="70" t="s">
        <v>45</v>
      </c>
      <c r="C66" s="136" t="s">
        <v>165</v>
      </c>
      <c r="D66" s="137"/>
      <c r="E66" s="137"/>
      <c r="F66" s="137"/>
      <c r="G66" s="138"/>
    </row>
    <row r="67" spans="1:7" ht="33" customHeight="1" thickBot="1" x14ac:dyDescent="0.25">
      <c r="A67" s="4">
        <v>-3</v>
      </c>
      <c r="B67" s="67" t="s">
        <v>16</v>
      </c>
      <c r="C67" s="136" t="s">
        <v>166</v>
      </c>
      <c r="D67" s="137"/>
      <c r="E67" s="137"/>
      <c r="F67" s="137"/>
      <c r="G67" s="138"/>
    </row>
    <row r="68" spans="1:7" ht="33" customHeight="1" thickBot="1" x14ac:dyDescent="0.25">
      <c r="A68" s="4">
        <v>-2</v>
      </c>
      <c r="B68" s="67" t="s">
        <v>46</v>
      </c>
      <c r="C68" s="136" t="s">
        <v>167</v>
      </c>
      <c r="D68" s="137"/>
      <c r="E68" s="137"/>
      <c r="F68" s="137"/>
      <c r="G68" s="138"/>
    </row>
    <row r="69" spans="1:7" ht="33" customHeight="1" x14ac:dyDescent="0.2">
      <c r="A69" s="4">
        <v>-1</v>
      </c>
      <c r="B69" s="67" t="s">
        <v>192</v>
      </c>
      <c r="C69" s="136" t="s">
        <v>168</v>
      </c>
      <c r="D69" s="137"/>
      <c r="E69" s="137"/>
      <c r="F69" s="137"/>
      <c r="G69" s="138"/>
    </row>
    <row r="70" spans="1:7" ht="33" customHeight="1" thickBot="1" x14ac:dyDescent="0.25">
      <c r="A70" s="4">
        <v>0</v>
      </c>
      <c r="B70" s="67" t="s">
        <v>43</v>
      </c>
      <c r="C70" s="139" t="s">
        <v>169</v>
      </c>
      <c r="D70" s="140"/>
      <c r="E70" s="140"/>
      <c r="F70" s="140"/>
      <c r="G70" s="141"/>
    </row>
    <row r="71" spans="1:7" ht="33" customHeight="1" thickBot="1" x14ac:dyDescent="0.25">
      <c r="A71" s="4">
        <v>1</v>
      </c>
      <c r="B71" s="67" t="s">
        <v>193</v>
      </c>
      <c r="C71" s="136" t="s">
        <v>171</v>
      </c>
      <c r="D71" s="137"/>
      <c r="E71" s="137"/>
      <c r="F71" s="137"/>
      <c r="G71" s="138"/>
    </row>
    <row r="72" spans="1:7" ht="33" customHeight="1" thickBot="1" x14ac:dyDescent="0.25">
      <c r="A72" s="4">
        <v>2</v>
      </c>
      <c r="B72" s="67" t="s">
        <v>47</v>
      </c>
      <c r="C72" s="136" t="s">
        <v>172</v>
      </c>
      <c r="D72" s="137"/>
      <c r="E72" s="137"/>
      <c r="F72" s="137"/>
      <c r="G72" s="138"/>
    </row>
    <row r="73" spans="1:7" ht="33" customHeight="1" thickBot="1" x14ac:dyDescent="0.25">
      <c r="A73" s="4">
        <v>3</v>
      </c>
      <c r="B73" s="67" t="s">
        <v>15</v>
      </c>
      <c r="C73" s="136" t="s">
        <v>173</v>
      </c>
      <c r="D73" s="137"/>
      <c r="E73" s="137"/>
      <c r="F73" s="137"/>
      <c r="G73" s="138"/>
    </row>
    <row r="74" spans="1:7" ht="33" customHeight="1" thickBot="1" x14ac:dyDescent="0.25">
      <c r="A74" s="4">
        <v>4</v>
      </c>
      <c r="B74" s="67" t="s">
        <v>48</v>
      </c>
      <c r="C74" s="136" t="s">
        <v>170</v>
      </c>
      <c r="D74" s="137"/>
      <c r="E74" s="137"/>
      <c r="F74" s="137"/>
      <c r="G74" s="138"/>
    </row>
    <row r="75" spans="1:7" ht="33" customHeight="1" thickBot="1" x14ac:dyDescent="0.25">
      <c r="A75" s="5">
        <v>5</v>
      </c>
      <c r="B75" s="68" t="s">
        <v>49</v>
      </c>
      <c r="C75" s="136" t="s">
        <v>174</v>
      </c>
      <c r="D75" s="137"/>
      <c r="E75" s="137"/>
      <c r="F75" s="137"/>
      <c r="G75" s="138"/>
    </row>
    <row r="76" spans="1:7" ht="33" customHeight="1" thickBot="1" x14ac:dyDescent="0.25">
      <c r="A76" s="82" t="s">
        <v>163</v>
      </c>
      <c r="B76" s="142"/>
      <c r="C76" s="142"/>
      <c r="D76" s="142"/>
      <c r="E76" s="142"/>
      <c r="F76" s="142"/>
      <c r="G76" s="142"/>
    </row>
    <row r="77" spans="1:7" ht="33" customHeight="1" thickBot="1" x14ac:dyDescent="0.25">
      <c r="A77" s="143" t="s">
        <v>39</v>
      </c>
      <c r="B77" s="144"/>
      <c r="C77" s="145" t="s">
        <v>181</v>
      </c>
      <c r="D77" s="146"/>
      <c r="E77" s="146"/>
      <c r="F77" s="146"/>
      <c r="G77" s="147"/>
    </row>
    <row r="78" spans="1:7" ht="33" customHeight="1" thickBot="1" x14ac:dyDescent="0.25">
      <c r="A78" s="2">
        <v>-5</v>
      </c>
      <c r="B78" s="69" t="s">
        <v>44</v>
      </c>
      <c r="C78" s="136" t="s">
        <v>175</v>
      </c>
      <c r="D78" s="137"/>
      <c r="E78" s="137"/>
      <c r="F78" s="137"/>
      <c r="G78" s="138"/>
    </row>
    <row r="79" spans="1:7" ht="33" customHeight="1" thickBot="1" x14ac:dyDescent="0.25">
      <c r="A79" s="3">
        <v>-4</v>
      </c>
      <c r="B79" s="70" t="s">
        <v>45</v>
      </c>
      <c r="C79" s="136" t="s">
        <v>176</v>
      </c>
      <c r="D79" s="137"/>
      <c r="E79" s="137"/>
      <c r="F79" s="137"/>
      <c r="G79" s="138"/>
    </row>
    <row r="80" spans="1:7" ht="33" customHeight="1" thickBot="1" x14ac:dyDescent="0.25">
      <c r="A80" s="4">
        <v>-3</v>
      </c>
      <c r="B80" s="67" t="s">
        <v>16</v>
      </c>
      <c r="C80" s="136" t="s">
        <v>177</v>
      </c>
      <c r="D80" s="137"/>
      <c r="E80" s="137"/>
      <c r="F80" s="137"/>
      <c r="G80" s="138"/>
    </row>
    <row r="81" spans="1:7" ht="33" customHeight="1" thickBot="1" x14ac:dyDescent="0.25">
      <c r="A81" s="4">
        <v>-2</v>
      </c>
      <c r="B81" s="67" t="s">
        <v>46</v>
      </c>
      <c r="C81" s="136" t="s">
        <v>178</v>
      </c>
      <c r="D81" s="137"/>
      <c r="E81" s="137"/>
      <c r="F81" s="137"/>
      <c r="G81" s="138"/>
    </row>
    <row r="82" spans="1:7" ht="33" customHeight="1" x14ac:dyDescent="0.2">
      <c r="A82" s="4">
        <v>-1</v>
      </c>
      <c r="B82" s="67" t="s">
        <v>192</v>
      </c>
      <c r="C82" s="136" t="s">
        <v>179</v>
      </c>
      <c r="D82" s="137"/>
      <c r="E82" s="137"/>
      <c r="F82" s="137"/>
      <c r="G82" s="138"/>
    </row>
    <row r="83" spans="1:7" ht="33" customHeight="1" thickBot="1" x14ac:dyDescent="0.25">
      <c r="A83" s="4">
        <v>0</v>
      </c>
      <c r="B83" s="67" t="s">
        <v>43</v>
      </c>
      <c r="C83" s="139" t="s">
        <v>180</v>
      </c>
      <c r="D83" s="140"/>
      <c r="E83" s="140"/>
      <c r="F83" s="140"/>
      <c r="G83" s="141"/>
    </row>
    <row r="84" spans="1:7" ht="33" customHeight="1" thickBot="1" x14ac:dyDescent="0.25">
      <c r="A84" s="4">
        <v>1</v>
      </c>
      <c r="B84" s="67" t="s">
        <v>193</v>
      </c>
      <c r="C84" s="136" t="s">
        <v>182</v>
      </c>
      <c r="D84" s="137"/>
      <c r="E84" s="137"/>
      <c r="F84" s="137"/>
      <c r="G84" s="138"/>
    </row>
    <row r="85" spans="1:7" ht="33" customHeight="1" thickBot="1" x14ac:dyDescent="0.25">
      <c r="A85" s="4">
        <v>2</v>
      </c>
      <c r="B85" s="67" t="s">
        <v>47</v>
      </c>
      <c r="C85" s="136" t="s">
        <v>183</v>
      </c>
      <c r="D85" s="137"/>
      <c r="E85" s="137"/>
      <c r="F85" s="137"/>
      <c r="G85" s="138"/>
    </row>
    <row r="86" spans="1:7" ht="33" customHeight="1" thickBot="1" x14ac:dyDescent="0.25">
      <c r="A86" s="4">
        <v>3</v>
      </c>
      <c r="B86" s="67" t="s">
        <v>15</v>
      </c>
      <c r="C86" s="136" t="s">
        <v>184</v>
      </c>
      <c r="D86" s="137"/>
      <c r="E86" s="137"/>
      <c r="F86" s="137"/>
      <c r="G86" s="138"/>
    </row>
    <row r="87" spans="1:7" ht="33" customHeight="1" thickBot="1" x14ac:dyDescent="0.25">
      <c r="A87" s="4">
        <v>4</v>
      </c>
      <c r="B87" s="67" t="s">
        <v>48</v>
      </c>
      <c r="C87" s="136" t="s">
        <v>185</v>
      </c>
      <c r="D87" s="137"/>
      <c r="E87" s="137"/>
      <c r="F87" s="137"/>
      <c r="G87" s="138"/>
    </row>
    <row r="88" spans="1:7" ht="33" customHeight="1" thickBot="1" x14ac:dyDescent="0.25">
      <c r="A88" s="5">
        <v>5</v>
      </c>
      <c r="B88" s="68" t="s">
        <v>49</v>
      </c>
      <c r="C88" s="136" t="s">
        <v>186</v>
      </c>
      <c r="D88" s="137"/>
      <c r="E88" s="137"/>
      <c r="F88" s="137"/>
      <c r="G88" s="138"/>
    </row>
    <row r="89" spans="1:7" ht="33" customHeight="1" thickBot="1" x14ac:dyDescent="0.25">
      <c r="A89" s="82" t="s">
        <v>116</v>
      </c>
      <c r="B89" s="142"/>
      <c r="C89" s="142"/>
      <c r="D89" s="142"/>
      <c r="E89" s="142"/>
      <c r="F89" s="142"/>
      <c r="G89" s="142"/>
    </row>
    <row r="90" spans="1:7" ht="33" customHeight="1" thickBot="1" x14ac:dyDescent="0.25">
      <c r="A90" s="143" t="s">
        <v>39</v>
      </c>
      <c r="B90" s="144"/>
      <c r="C90" s="145" t="s">
        <v>56</v>
      </c>
      <c r="D90" s="146"/>
      <c r="E90" s="146"/>
      <c r="F90" s="146"/>
      <c r="G90" s="147"/>
    </row>
    <row r="91" spans="1:7" ht="33" customHeight="1" thickBot="1" x14ac:dyDescent="0.25">
      <c r="A91" s="2">
        <v>-5</v>
      </c>
      <c r="B91" s="69" t="s">
        <v>44</v>
      </c>
      <c r="C91" s="136" t="s">
        <v>187</v>
      </c>
      <c r="D91" s="137"/>
      <c r="E91" s="137"/>
      <c r="F91" s="137"/>
      <c r="G91" s="138"/>
    </row>
    <row r="92" spans="1:7" ht="33" customHeight="1" thickBot="1" x14ac:dyDescent="0.25">
      <c r="A92" s="3">
        <v>-4</v>
      </c>
      <c r="B92" s="70" t="s">
        <v>45</v>
      </c>
      <c r="C92" s="136" t="s">
        <v>188</v>
      </c>
      <c r="D92" s="137"/>
      <c r="E92" s="137"/>
      <c r="F92" s="137"/>
      <c r="G92" s="138"/>
    </row>
    <row r="93" spans="1:7" ht="33" customHeight="1" thickBot="1" x14ac:dyDescent="0.25">
      <c r="A93" s="4">
        <v>-3</v>
      </c>
      <c r="B93" s="67" t="s">
        <v>16</v>
      </c>
      <c r="C93" s="136" t="s">
        <v>189</v>
      </c>
      <c r="D93" s="137"/>
      <c r="E93" s="137"/>
      <c r="F93" s="137"/>
      <c r="G93" s="138"/>
    </row>
    <row r="94" spans="1:7" ht="33" customHeight="1" thickBot="1" x14ac:dyDescent="0.25">
      <c r="A94" s="4">
        <v>-2</v>
      </c>
      <c r="B94" s="67" t="s">
        <v>46</v>
      </c>
      <c r="C94" s="136" t="s">
        <v>190</v>
      </c>
      <c r="D94" s="137"/>
      <c r="E94" s="137"/>
      <c r="F94" s="137"/>
      <c r="G94" s="138"/>
    </row>
    <row r="95" spans="1:7" ht="33" customHeight="1" x14ac:dyDescent="0.2">
      <c r="A95" s="4">
        <v>-1</v>
      </c>
      <c r="B95" s="67" t="s">
        <v>192</v>
      </c>
      <c r="C95" s="136" t="s">
        <v>191</v>
      </c>
      <c r="D95" s="137"/>
      <c r="E95" s="137"/>
      <c r="F95" s="137"/>
      <c r="G95" s="138"/>
    </row>
    <row r="96" spans="1:7" ht="33" customHeight="1" thickBot="1" x14ac:dyDescent="0.25">
      <c r="A96" s="4">
        <v>0</v>
      </c>
      <c r="B96" s="67" t="s">
        <v>43</v>
      </c>
      <c r="C96" s="139" t="s">
        <v>194</v>
      </c>
      <c r="D96" s="140"/>
      <c r="E96" s="140"/>
      <c r="F96" s="140"/>
      <c r="G96" s="141"/>
    </row>
    <row r="97" spans="1:7" ht="33" customHeight="1" thickBot="1" x14ac:dyDescent="0.25">
      <c r="A97" s="4">
        <v>1</v>
      </c>
      <c r="B97" s="67" t="s">
        <v>193</v>
      </c>
      <c r="C97" s="136" t="s">
        <v>195</v>
      </c>
      <c r="D97" s="137"/>
      <c r="E97" s="137"/>
      <c r="F97" s="137"/>
      <c r="G97" s="138"/>
    </row>
    <row r="98" spans="1:7" ht="33" customHeight="1" thickBot="1" x14ac:dyDescent="0.25">
      <c r="A98" s="4">
        <v>2</v>
      </c>
      <c r="B98" s="67" t="s">
        <v>47</v>
      </c>
      <c r="C98" s="136" t="s">
        <v>196</v>
      </c>
      <c r="D98" s="137"/>
      <c r="E98" s="137"/>
      <c r="F98" s="137"/>
      <c r="G98" s="138"/>
    </row>
    <row r="99" spans="1:7" ht="33" customHeight="1" thickBot="1" x14ac:dyDescent="0.25">
      <c r="A99" s="4">
        <v>3</v>
      </c>
      <c r="B99" s="67" t="s">
        <v>15</v>
      </c>
      <c r="C99" s="136" t="s">
        <v>197</v>
      </c>
      <c r="D99" s="137"/>
      <c r="E99" s="137"/>
      <c r="F99" s="137"/>
      <c r="G99" s="138"/>
    </row>
    <row r="100" spans="1:7" ht="33" customHeight="1" thickBot="1" x14ac:dyDescent="0.25">
      <c r="A100" s="4">
        <v>4</v>
      </c>
      <c r="B100" s="67" t="s">
        <v>48</v>
      </c>
      <c r="C100" s="136" t="s">
        <v>198</v>
      </c>
      <c r="D100" s="137"/>
      <c r="E100" s="137"/>
      <c r="F100" s="137"/>
      <c r="G100" s="138"/>
    </row>
    <row r="101" spans="1:7" ht="33" customHeight="1" thickBot="1" x14ac:dyDescent="0.25">
      <c r="A101" s="5">
        <v>5</v>
      </c>
      <c r="B101" s="68" t="s">
        <v>49</v>
      </c>
      <c r="C101" s="136" t="s">
        <v>199</v>
      </c>
      <c r="D101" s="137"/>
      <c r="E101" s="137"/>
      <c r="F101" s="137"/>
      <c r="G101" s="138"/>
    </row>
    <row r="102" spans="1:7" ht="33" customHeight="1" thickBot="1" x14ac:dyDescent="0.25">
      <c r="A102" s="82" t="s">
        <v>117</v>
      </c>
      <c r="B102" s="142"/>
      <c r="C102" s="142"/>
      <c r="D102" s="142"/>
      <c r="E102" s="142"/>
      <c r="F102" s="142"/>
      <c r="G102" s="142"/>
    </row>
    <row r="103" spans="1:7" ht="33" customHeight="1" thickBot="1" x14ac:dyDescent="0.25">
      <c r="A103" s="143" t="s">
        <v>39</v>
      </c>
      <c r="B103" s="144"/>
      <c r="C103" s="145" t="s">
        <v>57</v>
      </c>
      <c r="D103" s="146"/>
      <c r="E103" s="146"/>
      <c r="F103" s="146"/>
      <c r="G103" s="147"/>
    </row>
    <row r="104" spans="1:7" ht="33" customHeight="1" thickBot="1" x14ac:dyDescent="0.25">
      <c r="A104" s="2">
        <v>-5</v>
      </c>
      <c r="B104" s="69" t="s">
        <v>44</v>
      </c>
      <c r="C104" s="136" t="s">
        <v>203</v>
      </c>
      <c r="D104" s="137"/>
      <c r="E104" s="137"/>
      <c r="F104" s="137"/>
      <c r="G104" s="138"/>
    </row>
    <row r="105" spans="1:7" ht="33" customHeight="1" thickBot="1" x14ac:dyDescent="0.25">
      <c r="A105" s="3">
        <v>-4</v>
      </c>
      <c r="B105" s="70" t="s">
        <v>45</v>
      </c>
      <c r="C105" s="136" t="s">
        <v>204</v>
      </c>
      <c r="D105" s="137"/>
      <c r="E105" s="137"/>
      <c r="F105" s="137"/>
      <c r="G105" s="138"/>
    </row>
    <row r="106" spans="1:7" ht="33" customHeight="1" thickBot="1" x14ac:dyDescent="0.25">
      <c r="A106" s="4">
        <v>-3</v>
      </c>
      <c r="B106" s="67" t="s">
        <v>16</v>
      </c>
      <c r="C106" s="136" t="s">
        <v>200</v>
      </c>
      <c r="D106" s="137"/>
      <c r="E106" s="137"/>
      <c r="F106" s="137"/>
      <c r="G106" s="138"/>
    </row>
    <row r="107" spans="1:7" ht="33" customHeight="1" thickBot="1" x14ac:dyDescent="0.25">
      <c r="A107" s="4">
        <v>-2</v>
      </c>
      <c r="B107" s="67" t="s">
        <v>46</v>
      </c>
      <c r="C107" s="136" t="s">
        <v>201</v>
      </c>
      <c r="D107" s="137"/>
      <c r="E107" s="137"/>
      <c r="F107" s="137"/>
      <c r="G107" s="138"/>
    </row>
    <row r="108" spans="1:7" ht="33" customHeight="1" x14ac:dyDescent="0.2">
      <c r="A108" s="4">
        <v>-1</v>
      </c>
      <c r="B108" s="67" t="s">
        <v>192</v>
      </c>
      <c r="C108" s="136" t="s">
        <v>202</v>
      </c>
      <c r="D108" s="137"/>
      <c r="E108" s="137"/>
      <c r="F108" s="137"/>
      <c r="G108" s="138"/>
    </row>
    <row r="109" spans="1:7" ht="33" customHeight="1" thickBot="1" x14ac:dyDescent="0.25">
      <c r="A109" s="4">
        <v>0</v>
      </c>
      <c r="B109" s="67" t="s">
        <v>43</v>
      </c>
      <c r="C109" s="139" t="s">
        <v>205</v>
      </c>
      <c r="D109" s="140"/>
      <c r="E109" s="140"/>
      <c r="F109" s="140"/>
      <c r="G109" s="141"/>
    </row>
    <row r="110" spans="1:7" ht="33" customHeight="1" thickBot="1" x14ac:dyDescent="0.25">
      <c r="A110" s="4">
        <v>1</v>
      </c>
      <c r="B110" s="67" t="s">
        <v>193</v>
      </c>
      <c r="C110" s="136" t="s">
        <v>206</v>
      </c>
      <c r="D110" s="137"/>
      <c r="E110" s="137"/>
      <c r="F110" s="137"/>
      <c r="G110" s="138"/>
    </row>
    <row r="111" spans="1:7" ht="33" customHeight="1" thickBot="1" x14ac:dyDescent="0.25">
      <c r="A111" s="4">
        <v>2</v>
      </c>
      <c r="B111" s="67" t="s">
        <v>47</v>
      </c>
      <c r="C111" s="136" t="s">
        <v>207</v>
      </c>
      <c r="D111" s="137"/>
      <c r="E111" s="137"/>
      <c r="F111" s="137"/>
      <c r="G111" s="138"/>
    </row>
    <row r="112" spans="1:7" ht="33" customHeight="1" thickBot="1" x14ac:dyDescent="0.25">
      <c r="A112" s="4">
        <v>3</v>
      </c>
      <c r="B112" s="67" t="s">
        <v>15</v>
      </c>
      <c r="C112" s="136" t="s">
        <v>208</v>
      </c>
      <c r="D112" s="137"/>
      <c r="E112" s="137"/>
      <c r="F112" s="137"/>
      <c r="G112" s="138"/>
    </row>
    <row r="113" spans="1:7" ht="33" customHeight="1" thickBot="1" x14ac:dyDescent="0.25">
      <c r="A113" s="4">
        <v>4</v>
      </c>
      <c r="B113" s="67" t="s">
        <v>48</v>
      </c>
      <c r="C113" s="136" t="s">
        <v>209</v>
      </c>
      <c r="D113" s="137"/>
      <c r="E113" s="137"/>
      <c r="F113" s="137"/>
      <c r="G113" s="138"/>
    </row>
    <row r="114" spans="1:7" ht="33" customHeight="1" thickBot="1" x14ac:dyDescent="0.25">
      <c r="A114" s="5">
        <v>5</v>
      </c>
      <c r="B114" s="68" t="s">
        <v>49</v>
      </c>
      <c r="C114" s="136" t="s">
        <v>210</v>
      </c>
      <c r="D114" s="137"/>
      <c r="E114" s="137"/>
      <c r="F114" s="137"/>
      <c r="G114" s="138"/>
    </row>
  </sheetData>
  <sheetProtection sheet="1" selectLockedCells="1"/>
  <mergeCells count="137">
    <mergeCell ref="C48:G48"/>
    <mergeCell ref="C49:G49"/>
    <mergeCell ref="I5:N5"/>
    <mergeCell ref="I11:O11"/>
    <mergeCell ref="K12:O12"/>
    <mergeCell ref="I14:I18"/>
    <mergeCell ref="K22:O22"/>
    <mergeCell ref="K23:O23"/>
    <mergeCell ref="C12:G12"/>
    <mergeCell ref="C13:G13"/>
    <mergeCell ref="I12:J13"/>
    <mergeCell ref="C21:G21"/>
    <mergeCell ref="C19:G19"/>
    <mergeCell ref="C15:G15"/>
    <mergeCell ref="C6:G6"/>
    <mergeCell ref="C8:G8"/>
    <mergeCell ref="C9:G9"/>
    <mergeCell ref="J30:P30"/>
    <mergeCell ref="J25:P25"/>
    <mergeCell ref="J26:P26"/>
    <mergeCell ref="J27:P27"/>
    <mergeCell ref="J28:P28"/>
    <mergeCell ref="J29:P29"/>
    <mergeCell ref="C46:G46"/>
    <mergeCell ref="C47:G47"/>
    <mergeCell ref="A1:O2"/>
    <mergeCell ref="C23:G23"/>
    <mergeCell ref="A24:G24"/>
    <mergeCell ref="A25:B25"/>
    <mergeCell ref="C25:G25"/>
    <mergeCell ref="C26:G26"/>
    <mergeCell ref="C27:G27"/>
    <mergeCell ref="C28:G28"/>
    <mergeCell ref="K21:O21"/>
    <mergeCell ref="C14:G14"/>
    <mergeCell ref="A11:G11"/>
    <mergeCell ref="A12:B12"/>
    <mergeCell ref="A3:G3"/>
    <mergeCell ref="C7:G7"/>
    <mergeCell ref="C10:G10"/>
    <mergeCell ref="A4:G4"/>
    <mergeCell ref="A5:B5"/>
    <mergeCell ref="C5:G5"/>
    <mergeCell ref="A38:B38"/>
    <mergeCell ref="C38:G38"/>
    <mergeCell ref="C39:G39"/>
    <mergeCell ref="C40:G40"/>
    <mergeCell ref="C41:G41"/>
    <mergeCell ref="C42:G42"/>
    <mergeCell ref="C43:G43"/>
    <mergeCell ref="C44:G44"/>
    <mergeCell ref="C45:G45"/>
    <mergeCell ref="C31:G31"/>
    <mergeCell ref="C32:G32"/>
    <mergeCell ref="C33:G33"/>
    <mergeCell ref="C20:G20"/>
    <mergeCell ref="C16:G16"/>
    <mergeCell ref="C17:G17"/>
    <mergeCell ref="C18:G18"/>
    <mergeCell ref="C22:G22"/>
    <mergeCell ref="A37:G37"/>
    <mergeCell ref="C82:G82"/>
    <mergeCell ref="C62:G62"/>
    <mergeCell ref="J19:O19"/>
    <mergeCell ref="A76:G76"/>
    <mergeCell ref="A77:B77"/>
    <mergeCell ref="C77:G77"/>
    <mergeCell ref="C57:G57"/>
    <mergeCell ref="C58:G58"/>
    <mergeCell ref="C59:G59"/>
    <mergeCell ref="C60:G60"/>
    <mergeCell ref="C61:G61"/>
    <mergeCell ref="C52:G52"/>
    <mergeCell ref="C53:G53"/>
    <mergeCell ref="C54:G54"/>
    <mergeCell ref="C55:G55"/>
    <mergeCell ref="C56:G56"/>
    <mergeCell ref="C34:G34"/>
    <mergeCell ref="C35:G35"/>
    <mergeCell ref="C36:G36"/>
    <mergeCell ref="A50:G50"/>
    <mergeCell ref="A51:B51"/>
    <mergeCell ref="C51:G51"/>
    <mergeCell ref="C29:G29"/>
    <mergeCell ref="C30:G30"/>
    <mergeCell ref="C88:G88"/>
    <mergeCell ref="A63:G63"/>
    <mergeCell ref="A64:B64"/>
    <mergeCell ref="C64:G64"/>
    <mergeCell ref="C65:G65"/>
    <mergeCell ref="C83:G83"/>
    <mergeCell ref="C84:G84"/>
    <mergeCell ref="C85:G85"/>
    <mergeCell ref="C86:G86"/>
    <mergeCell ref="C87:G87"/>
    <mergeCell ref="C71:G71"/>
    <mergeCell ref="C72:G72"/>
    <mergeCell ref="C73:G73"/>
    <mergeCell ref="C74:G74"/>
    <mergeCell ref="C75:G75"/>
    <mergeCell ref="C66:G66"/>
    <mergeCell ref="C67:G67"/>
    <mergeCell ref="C68:G68"/>
    <mergeCell ref="C69:G69"/>
    <mergeCell ref="C70:G70"/>
    <mergeCell ref="C78:G78"/>
    <mergeCell ref="C79:G79"/>
    <mergeCell ref="C80:G80"/>
    <mergeCell ref="C81:G81"/>
    <mergeCell ref="C100:G100"/>
    <mergeCell ref="C101:G101"/>
    <mergeCell ref="A102:G102"/>
    <mergeCell ref="A103:B103"/>
    <mergeCell ref="C103:G103"/>
    <mergeCell ref="A89:G89"/>
    <mergeCell ref="A90:B90"/>
    <mergeCell ref="C90:G90"/>
    <mergeCell ref="C91:G91"/>
    <mergeCell ref="C92:G92"/>
    <mergeCell ref="C93:G93"/>
    <mergeCell ref="C94:G94"/>
    <mergeCell ref="C95:G95"/>
    <mergeCell ref="C96:G96"/>
    <mergeCell ref="C97:G97"/>
    <mergeCell ref="C98:G98"/>
    <mergeCell ref="C99:G99"/>
    <mergeCell ref="C114:G114"/>
    <mergeCell ref="C109:G109"/>
    <mergeCell ref="C110:G110"/>
    <mergeCell ref="C111:G111"/>
    <mergeCell ref="C112:G112"/>
    <mergeCell ref="C113:G113"/>
    <mergeCell ref="C104:G104"/>
    <mergeCell ref="C105:G105"/>
    <mergeCell ref="C106:G106"/>
    <mergeCell ref="C107:G107"/>
    <mergeCell ref="C108:G108"/>
  </mergeCells>
  <phoneticPr fontId="3" type="noConversion"/>
  <conditionalFormatting sqref="K14:O18">
    <cfRule type="cellIs" dxfId="5" priority="55" operator="equal">
      <formula>$J$23</formula>
    </cfRule>
    <cfRule type="cellIs" dxfId="4" priority="56" operator="equal">
      <formula>$J$22</formula>
    </cfRule>
    <cfRule type="cellIs" dxfId="3" priority="57" operator="equal">
      <formula>$J$21</formula>
    </cfRule>
  </conditionalFormatting>
  <dataValidations count="1">
    <dataValidation type="list" allowBlank="1" showInputMessage="1" showErrorMessage="1" sqref="J6:J10 N6:N9 L6:L10" xr:uid="{C2C37F11-7704-4E4E-9272-01C5E1021402}">
      <formula1>$J$21:$J$23</formula1>
    </dataValidation>
  </dataValidations>
  <hyperlinks>
    <hyperlink ref="J30" r:id="rId1" tooltip="Contact" display="http://ipm.edu.au/contact/" xr:uid="{84B8479A-8A21-4FD1-9DB8-C8613AB82475}"/>
    <hyperlink ref="J30:O30" r:id="rId2" tooltip="Contact" display="You can contact us to learn how this or other project management assets might be customised for your project or organisation." xr:uid="{43417EE4-F50A-401D-9917-99D4619AF945}"/>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56" priority="19" stopIfTrue="1" operator="equal">
      <formula>"Medium"</formula>
    </cfRule>
    <cfRule type="cellIs" dxfId="555" priority="20" stopIfTrue="1" operator="equal">
      <formula>"High"</formula>
    </cfRule>
    <cfRule type="cellIs" dxfId="554" priority="21" stopIfTrue="1" operator="equal">
      <formula>"Extreme"</formula>
    </cfRule>
  </conditionalFormatting>
  <conditionalFormatting sqref="G2">
    <cfRule type="cellIs" dxfId="553" priority="16" stopIfTrue="1" operator="equal">
      <formula>"Keep informed"</formula>
    </cfRule>
    <cfRule type="cellIs" dxfId="552" priority="17" stopIfTrue="1" operator="equal">
      <formula>"Keep satisfied"</formula>
    </cfRule>
    <cfRule type="cellIs" dxfId="551" priority="18" stopIfTrue="1" operator="equal">
      <formula>"Manage closely"</formula>
    </cfRule>
  </conditionalFormatting>
  <conditionalFormatting sqref="G3">
    <cfRule type="cellIs" dxfId="550" priority="13" stopIfTrue="1" operator="equal">
      <formula>"Keep informed"</formula>
    </cfRule>
    <cfRule type="cellIs" dxfId="549" priority="14" stopIfTrue="1" operator="equal">
      <formula>"Keep satisfied"</formula>
    </cfRule>
    <cfRule type="cellIs" dxfId="548" priority="15" stopIfTrue="1" operator="equal">
      <formula>"Manage closely"</formula>
    </cfRule>
  </conditionalFormatting>
  <conditionalFormatting sqref="I3">
    <cfRule type="cellIs" dxfId="547" priority="8" stopIfTrue="1" operator="lessThan">
      <formula>NOW()-30</formula>
    </cfRule>
    <cfRule type="cellIs" dxfId="546" priority="9" operator="lessThan">
      <formula>NOW()</formula>
    </cfRule>
  </conditionalFormatting>
  <conditionalFormatting sqref="I3">
    <cfRule type="expression" dxfId="545" priority="7" stopIfTrue="1">
      <formula>ISBLANK(I3)=TRUE</formula>
    </cfRule>
  </conditionalFormatting>
  <conditionalFormatting sqref="I16:I23">
    <cfRule type="cellIs" dxfId="544" priority="2" operator="equal">
      <formula>"None"</formula>
    </cfRule>
    <cfRule type="containsText" dxfId="543" priority="3" operator="containsText" text="positive">
      <formula>NOT(ISERROR(SEARCH("positive",I16)))</formula>
    </cfRule>
    <cfRule type="containsText" dxfId="542" priority="4" operator="containsText" text="negative">
      <formula>NOT(ISERROR(SEARCH("negative",I16)))</formula>
    </cfRule>
  </conditionalFormatting>
  <conditionalFormatting sqref="F3">
    <cfRule type="cellIs" dxfId="541" priority="1" operator="equal">
      <formula>"None"</formula>
    </cfRule>
  </conditionalFormatting>
  <hyperlinks>
    <hyperlink ref="H1:I1" location="'3'!A5" tooltip="Next Risk" display="Next Risk &gt;&gt;" xr:uid="{17E41A4B-9EFE-4A14-B24B-F0AC967ED14A}"/>
    <hyperlink ref="A1:B1" location="'Risk Register'!A1" tooltip="Back to Register" display=" &lt;&lt; Back to Register" xr:uid="{E742B050-BE9F-4EFF-A112-34CB3F8F28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035AF7D-16A4-4C3E-A7C7-7EEAEDF7B548}">
            <xm:f>Methodology!$J$23</xm:f>
            <x14:dxf>
              <font>
                <color rgb="FF006100"/>
              </font>
              <fill>
                <patternFill>
                  <bgColor rgb="FFC6EFCE"/>
                </patternFill>
              </fill>
            </x14:dxf>
          </x14:cfRule>
          <x14:cfRule type="cellIs" priority="11" operator="equal" id="{F5294A74-B657-4FDD-AF3A-953220525DCE}">
            <xm:f>Methodology!$J$22</xm:f>
            <x14:dxf>
              <font>
                <color rgb="FF9C5700"/>
              </font>
              <fill>
                <patternFill>
                  <bgColor rgb="FFFFEB9C"/>
                </patternFill>
              </fill>
            </x14:dxf>
          </x14:cfRule>
          <x14:cfRule type="cellIs" priority="12" operator="equal" id="{835C3ECE-F64A-4B0E-BE9E-E358992FEFB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29314063-3A07-43BD-9ABE-29E46CC333D5}">
          <x14:formula1>
            <xm:f>Methodology!$C$6:$C$10</xm:f>
          </x14:formula1>
          <xm:sqref>F8:H13</xm:sqref>
        </x14:dataValidation>
        <x14:dataValidation type="list" allowBlank="1" showInputMessage="1" showErrorMessage="1" xr:uid="{5B5C373A-5B73-4522-A087-E57531DCED0A}">
          <x14:formula1>
            <xm:f>Methodology!$C$104:$C$114</xm:f>
          </x14:formula1>
          <xm:sqref>F23:H23</xm:sqref>
        </x14:dataValidation>
        <x14:dataValidation type="list" allowBlank="1" showInputMessage="1" showErrorMessage="1" xr:uid="{B2279BE5-39D9-441A-A9A8-B377127329EE}">
          <x14:formula1>
            <xm:f>Methodology!$C$91:$C$101</xm:f>
          </x14:formula1>
          <xm:sqref>F22:H22</xm:sqref>
        </x14:dataValidation>
        <x14:dataValidation type="list" allowBlank="1" showInputMessage="1" showErrorMessage="1" xr:uid="{75FDFA37-C416-4D76-9550-1528BBBB16DA}">
          <x14:formula1>
            <xm:f>Methodology!$C$78:$C$88</xm:f>
          </x14:formula1>
          <xm:sqref>F21:H21</xm:sqref>
        </x14:dataValidation>
        <x14:dataValidation type="list" allowBlank="1" showInputMessage="1" showErrorMessage="1" xr:uid="{3BF9CA80-79ED-49B8-A43E-70FC53323C76}">
          <x14:formula1>
            <xm:f>Methodology!$C$52:$C$62</xm:f>
          </x14:formula1>
          <xm:sqref>F19:H19</xm:sqref>
        </x14:dataValidation>
        <x14:dataValidation type="list" allowBlank="1" showInputMessage="1" showErrorMessage="1" xr:uid="{FB7F053D-9D2C-451E-90BB-459AF545C317}">
          <x14:formula1>
            <xm:f>Methodology!$C$26:$C$36</xm:f>
          </x14:formula1>
          <xm:sqref>F17:H17</xm:sqref>
        </x14:dataValidation>
        <x14:dataValidation type="list" allowBlank="1" showInputMessage="1" showErrorMessage="1" xr:uid="{DF80BDEC-7548-4ADA-B29B-2F09BD002DA0}">
          <x14:formula1>
            <xm:f>Methodology!$C$13:$C$23</xm:f>
          </x14:formula1>
          <xm:sqref>F16:H16</xm:sqref>
        </x14:dataValidation>
        <x14:dataValidation type="list" allowBlank="1" showInputMessage="1" showErrorMessage="1" xr:uid="{5F940C5D-966A-448B-BF58-1E89DAFF37C3}">
          <x14:formula1>
            <xm:f>Methodology!$C$65:$C$75</xm:f>
          </x14:formula1>
          <xm:sqref>F20:H20</xm:sqref>
        </x14:dataValidation>
        <x14:dataValidation type="list" allowBlank="1" showInputMessage="1" showErrorMessage="1" xr:uid="{4A93BE04-E5A1-4A02-9E60-BD7E0763EA3D}">
          <x14:formula1>
            <xm:f>Methodology!$C$39:$C$49</xm:f>
          </x14:formula1>
          <xm:sqref>F18:H18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L1216"/>
  <sheetViews>
    <sheetView showGridLines="0" zoomScaleNormal="100" zoomScalePageLayoutView="85" workbookViewId="0">
      <pane ySplit="3" topLeftCell="A4" activePane="bottomLeft" state="frozen"/>
      <selection pane="bottomLeft" activeCell="A5" sqref="A5:I5"/>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37" priority="19" stopIfTrue="1" operator="equal">
      <formula>"Medium"</formula>
    </cfRule>
    <cfRule type="cellIs" dxfId="536" priority="20" stopIfTrue="1" operator="equal">
      <formula>"High"</formula>
    </cfRule>
    <cfRule type="cellIs" dxfId="535" priority="21" stopIfTrue="1" operator="equal">
      <formula>"Extreme"</formula>
    </cfRule>
  </conditionalFormatting>
  <conditionalFormatting sqref="G2">
    <cfRule type="cellIs" dxfId="534" priority="16" stopIfTrue="1" operator="equal">
      <formula>"Keep informed"</formula>
    </cfRule>
    <cfRule type="cellIs" dxfId="533" priority="17" stopIfTrue="1" operator="equal">
      <formula>"Keep satisfied"</formula>
    </cfRule>
    <cfRule type="cellIs" dxfId="532" priority="18" stopIfTrue="1" operator="equal">
      <formula>"Manage closely"</formula>
    </cfRule>
  </conditionalFormatting>
  <conditionalFormatting sqref="G3">
    <cfRule type="cellIs" dxfId="531" priority="13" stopIfTrue="1" operator="equal">
      <formula>"Keep informed"</formula>
    </cfRule>
    <cfRule type="cellIs" dxfId="530" priority="14" stopIfTrue="1" operator="equal">
      <formula>"Keep satisfied"</formula>
    </cfRule>
    <cfRule type="cellIs" dxfId="529" priority="15" stopIfTrue="1" operator="equal">
      <formula>"Manage closely"</formula>
    </cfRule>
  </conditionalFormatting>
  <conditionalFormatting sqref="I3">
    <cfRule type="cellIs" dxfId="528" priority="8" stopIfTrue="1" operator="lessThan">
      <formula>NOW()-30</formula>
    </cfRule>
    <cfRule type="cellIs" dxfId="527" priority="9" operator="lessThan">
      <formula>NOW()</formula>
    </cfRule>
  </conditionalFormatting>
  <conditionalFormatting sqref="I3">
    <cfRule type="expression" dxfId="526" priority="7" stopIfTrue="1">
      <formula>ISBLANK(I3)=TRUE</formula>
    </cfRule>
  </conditionalFormatting>
  <conditionalFormatting sqref="I16:I23">
    <cfRule type="cellIs" dxfId="525" priority="2" operator="equal">
      <formula>"None"</formula>
    </cfRule>
    <cfRule type="containsText" dxfId="524" priority="3" operator="containsText" text="positive">
      <formula>NOT(ISERROR(SEARCH("positive",I16)))</formula>
    </cfRule>
    <cfRule type="containsText" dxfId="523" priority="4" operator="containsText" text="negative">
      <formula>NOT(ISERROR(SEARCH("negative",I16)))</formula>
    </cfRule>
  </conditionalFormatting>
  <conditionalFormatting sqref="F3">
    <cfRule type="cellIs" dxfId="522" priority="1" operator="equal">
      <formula>"None"</formula>
    </cfRule>
  </conditionalFormatting>
  <hyperlinks>
    <hyperlink ref="H1:I1" location="'4'!A5" tooltip="Next Risk" display="Next Risk &gt;&gt;" xr:uid="{42D7C840-F711-480E-8B70-0DEB49F5FB41}"/>
    <hyperlink ref="A1:B1" location="'Risk Register'!A1" tooltip="Back to Register" display=" &lt;&lt; Back to Register" xr:uid="{86433597-D687-4B43-84E8-A959F2A6D26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D016FF2-03F6-40C5-8044-77B4BD93ABF9}">
            <xm:f>Methodology!$J$23</xm:f>
            <x14:dxf>
              <font>
                <color rgb="FF006100"/>
              </font>
              <fill>
                <patternFill>
                  <bgColor rgb="FFC6EFCE"/>
                </patternFill>
              </fill>
            </x14:dxf>
          </x14:cfRule>
          <x14:cfRule type="cellIs" priority="11" operator="equal" id="{1778920C-622D-48A2-B271-A3B99B2C0883}">
            <xm:f>Methodology!$J$22</xm:f>
            <x14:dxf>
              <font>
                <color rgb="FF9C5700"/>
              </font>
              <fill>
                <patternFill>
                  <bgColor rgb="FFFFEB9C"/>
                </patternFill>
              </fill>
            </x14:dxf>
          </x14:cfRule>
          <x14:cfRule type="cellIs" priority="12" operator="equal" id="{A0CACCB4-2A61-437D-9080-D3528D5D75D0}">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41EAC08-4F3B-4045-AD14-4E4CBBE5F381}">
          <x14:formula1>
            <xm:f>Methodology!$C$13:$C$23</xm:f>
          </x14:formula1>
          <xm:sqref>F16:H16</xm:sqref>
        </x14:dataValidation>
        <x14:dataValidation type="list" allowBlank="1" showInputMessage="1" showErrorMessage="1" xr:uid="{D6584363-FA19-44F9-9714-4E81AD2A9742}">
          <x14:formula1>
            <xm:f>Methodology!$C$26:$C$36</xm:f>
          </x14:formula1>
          <xm:sqref>F17:H17</xm:sqref>
        </x14:dataValidation>
        <x14:dataValidation type="list" allowBlank="1" showInputMessage="1" showErrorMessage="1" xr:uid="{573E5997-BC8A-4481-9ABE-E70221550C57}">
          <x14:formula1>
            <xm:f>Methodology!$C$52:$C$62</xm:f>
          </x14:formula1>
          <xm:sqref>F19:H19</xm:sqref>
        </x14:dataValidation>
        <x14:dataValidation type="list" allowBlank="1" showInputMessage="1" showErrorMessage="1" xr:uid="{F5419F2F-9BFE-4678-9FA9-7683AA84BB97}">
          <x14:formula1>
            <xm:f>Methodology!$C$78:$C$88</xm:f>
          </x14:formula1>
          <xm:sqref>F21:H21</xm:sqref>
        </x14:dataValidation>
        <x14:dataValidation type="list" allowBlank="1" showInputMessage="1" showErrorMessage="1" xr:uid="{505B12C9-A64A-4732-AE3E-3A9FC857F1FA}">
          <x14:formula1>
            <xm:f>Methodology!$C$91:$C$101</xm:f>
          </x14:formula1>
          <xm:sqref>F22:H22</xm:sqref>
        </x14:dataValidation>
        <x14:dataValidation type="list" allowBlank="1" showInputMessage="1" showErrorMessage="1" xr:uid="{8D6FF328-9C19-49FB-BD66-CFB1802EF5A2}">
          <x14:formula1>
            <xm:f>Methodology!$C$104:$C$114</xm:f>
          </x14:formula1>
          <xm:sqref>F23:H23</xm:sqref>
        </x14:dataValidation>
        <x14:dataValidation type="list" allowBlank="1" showInputMessage="1" showErrorMessage="1" xr:uid="{28A2825D-A133-4E6E-9159-FC810609005A}">
          <x14:formula1>
            <xm:f>Methodology!$C$6:$C$10</xm:f>
          </x14:formula1>
          <xm:sqref>F8:H13</xm:sqref>
        </x14:dataValidation>
        <x14:dataValidation type="list" allowBlank="1" showInputMessage="1" showErrorMessage="1" xr:uid="{AB8209AE-E7E5-4064-8FC4-445AB21B0CEB}">
          <x14:formula1>
            <xm:f>Methodology!$C$65:$C$75</xm:f>
          </x14:formula1>
          <xm:sqref>F20:H20</xm:sqref>
        </x14:dataValidation>
        <x14:dataValidation type="list" allowBlank="1" showInputMessage="1" showErrorMessage="1" xr:uid="{B9A83746-822B-4587-8BB0-A7501924C271}">
          <x14:formula1>
            <xm:f>Methodology!$C$39:$C$49</xm:f>
          </x14:formula1>
          <xm:sqref>F18:H18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18" priority="19" stopIfTrue="1" operator="equal">
      <formula>"Medium"</formula>
    </cfRule>
    <cfRule type="cellIs" dxfId="517" priority="20" stopIfTrue="1" operator="equal">
      <formula>"High"</formula>
    </cfRule>
    <cfRule type="cellIs" dxfId="516" priority="21" stopIfTrue="1" operator="equal">
      <formula>"Extreme"</formula>
    </cfRule>
  </conditionalFormatting>
  <conditionalFormatting sqref="G2">
    <cfRule type="cellIs" dxfId="515" priority="16" stopIfTrue="1" operator="equal">
      <formula>"Keep informed"</formula>
    </cfRule>
    <cfRule type="cellIs" dxfId="514" priority="17" stopIfTrue="1" operator="equal">
      <formula>"Keep satisfied"</formula>
    </cfRule>
    <cfRule type="cellIs" dxfId="513" priority="18" stopIfTrue="1" operator="equal">
      <formula>"Manage closely"</formula>
    </cfRule>
  </conditionalFormatting>
  <conditionalFormatting sqref="G3">
    <cfRule type="cellIs" dxfId="512" priority="13" stopIfTrue="1" operator="equal">
      <formula>"Keep informed"</formula>
    </cfRule>
    <cfRule type="cellIs" dxfId="511" priority="14" stopIfTrue="1" operator="equal">
      <formula>"Keep satisfied"</formula>
    </cfRule>
    <cfRule type="cellIs" dxfId="510" priority="15" stopIfTrue="1" operator="equal">
      <formula>"Manage closely"</formula>
    </cfRule>
  </conditionalFormatting>
  <conditionalFormatting sqref="I3">
    <cfRule type="cellIs" dxfId="509" priority="8" stopIfTrue="1" operator="lessThan">
      <formula>NOW()-30</formula>
    </cfRule>
    <cfRule type="cellIs" dxfId="508" priority="9" operator="lessThan">
      <formula>NOW()</formula>
    </cfRule>
  </conditionalFormatting>
  <conditionalFormatting sqref="I3">
    <cfRule type="expression" dxfId="507" priority="7" stopIfTrue="1">
      <formula>ISBLANK(I3)=TRUE</formula>
    </cfRule>
  </conditionalFormatting>
  <conditionalFormatting sqref="I16:I23">
    <cfRule type="cellIs" dxfId="506" priority="2" operator="equal">
      <formula>"None"</formula>
    </cfRule>
    <cfRule type="containsText" dxfId="505" priority="3" operator="containsText" text="positive">
      <formula>NOT(ISERROR(SEARCH("positive",I16)))</formula>
    </cfRule>
    <cfRule type="containsText" dxfId="504" priority="4" operator="containsText" text="negative">
      <formula>NOT(ISERROR(SEARCH("negative",I16)))</formula>
    </cfRule>
  </conditionalFormatting>
  <conditionalFormatting sqref="F3">
    <cfRule type="cellIs" dxfId="503" priority="1" operator="equal">
      <formula>"None"</formula>
    </cfRule>
  </conditionalFormatting>
  <hyperlinks>
    <hyperlink ref="H1:I1" location="'5'!A5" tooltip="Next Risk" display="Next Risk &gt;&gt;" xr:uid="{08580469-C63C-4AF4-876F-68092651DB30}"/>
    <hyperlink ref="A1:B1" location="'Risk Register'!A1" tooltip="Back to Register" display=" &lt;&lt; Back to Register" xr:uid="{C62CB325-39BA-496A-A1CC-E8649AEAAF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6725881A-4640-496D-B067-C1BF7DCB253C}">
            <xm:f>Methodology!$J$23</xm:f>
            <x14:dxf>
              <font>
                <color rgb="FF006100"/>
              </font>
              <fill>
                <patternFill>
                  <bgColor rgb="FFC6EFCE"/>
                </patternFill>
              </fill>
            </x14:dxf>
          </x14:cfRule>
          <x14:cfRule type="cellIs" priority="11" operator="equal" id="{7FFBCC89-898E-470B-8B1A-EAAF1CADB7DF}">
            <xm:f>Methodology!$J$22</xm:f>
            <x14:dxf>
              <font>
                <color rgb="FF9C5700"/>
              </font>
              <fill>
                <patternFill>
                  <bgColor rgb="FFFFEB9C"/>
                </patternFill>
              </fill>
            </x14:dxf>
          </x14:cfRule>
          <x14:cfRule type="cellIs" priority="12" operator="equal" id="{3EB8DA5E-9724-4B28-8325-7146D5A8D03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513766C3-2BB9-4E42-AF7F-646AED62A8E8}">
          <x14:formula1>
            <xm:f>Methodology!$C$6:$C$10</xm:f>
          </x14:formula1>
          <xm:sqref>F8:H13</xm:sqref>
        </x14:dataValidation>
        <x14:dataValidation type="list" allowBlank="1" showInputMessage="1" showErrorMessage="1" xr:uid="{D0A22B74-4F2B-4482-99F1-D37ED10A6246}">
          <x14:formula1>
            <xm:f>Methodology!$C$104:$C$114</xm:f>
          </x14:formula1>
          <xm:sqref>F23:H23</xm:sqref>
        </x14:dataValidation>
        <x14:dataValidation type="list" allowBlank="1" showInputMessage="1" showErrorMessage="1" xr:uid="{DD0A054A-A86B-4FBD-A2D6-D4EE51924F5A}">
          <x14:formula1>
            <xm:f>Methodology!$C$91:$C$101</xm:f>
          </x14:formula1>
          <xm:sqref>F22:H22</xm:sqref>
        </x14:dataValidation>
        <x14:dataValidation type="list" allowBlank="1" showInputMessage="1" showErrorMessage="1" xr:uid="{084A3B9A-5635-4A26-950E-AB313D20B404}">
          <x14:formula1>
            <xm:f>Methodology!$C$78:$C$88</xm:f>
          </x14:formula1>
          <xm:sqref>F21:H21</xm:sqref>
        </x14:dataValidation>
        <x14:dataValidation type="list" allowBlank="1" showInputMessage="1" showErrorMessage="1" xr:uid="{67DFFA43-0213-49B9-90A5-60546615063B}">
          <x14:formula1>
            <xm:f>Methodology!$C$52:$C$62</xm:f>
          </x14:formula1>
          <xm:sqref>F19:H19</xm:sqref>
        </x14:dataValidation>
        <x14:dataValidation type="list" allowBlank="1" showInputMessage="1" showErrorMessage="1" xr:uid="{91B4A616-FCC4-4867-8858-3D3DFD7D4E3D}">
          <x14:formula1>
            <xm:f>Methodology!$C$26:$C$36</xm:f>
          </x14:formula1>
          <xm:sqref>F17:H17</xm:sqref>
        </x14:dataValidation>
        <x14:dataValidation type="list" allowBlank="1" showInputMessage="1" showErrorMessage="1" xr:uid="{E60BF831-7F1F-4FB2-8CFB-A575ABC516A5}">
          <x14:formula1>
            <xm:f>Methodology!$C$13:$C$23</xm:f>
          </x14:formula1>
          <xm:sqref>F16:H16</xm:sqref>
        </x14:dataValidation>
        <x14:dataValidation type="list" allowBlank="1" showInputMessage="1" showErrorMessage="1" xr:uid="{6AE4C297-73B8-4CB5-A48B-5D93A8A0BDF9}">
          <x14:formula1>
            <xm:f>Methodology!$C$65:$C$75</xm:f>
          </x14:formula1>
          <xm:sqref>F20:H20</xm:sqref>
        </x14:dataValidation>
        <x14:dataValidation type="list" allowBlank="1" showInputMessage="1" showErrorMessage="1" xr:uid="{84C93B05-177D-41CD-8145-B5B25E745866}">
          <x14:formula1>
            <xm:f>Methodology!$C$39:$C$49</xm:f>
          </x14:formula1>
          <xm:sqref>F18:H18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135"/>
      <c r="I40" s="135"/>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99" priority="19" stopIfTrue="1" operator="equal">
      <formula>"Medium"</formula>
    </cfRule>
    <cfRule type="cellIs" dxfId="498" priority="20" stopIfTrue="1" operator="equal">
      <formula>"High"</formula>
    </cfRule>
    <cfRule type="cellIs" dxfId="497" priority="21" stopIfTrue="1" operator="equal">
      <formula>"Extreme"</formula>
    </cfRule>
  </conditionalFormatting>
  <conditionalFormatting sqref="G2">
    <cfRule type="cellIs" dxfId="496" priority="16" stopIfTrue="1" operator="equal">
      <formula>"Keep informed"</formula>
    </cfRule>
    <cfRule type="cellIs" dxfId="495" priority="17" stopIfTrue="1" operator="equal">
      <formula>"Keep satisfied"</formula>
    </cfRule>
    <cfRule type="cellIs" dxfId="494" priority="18" stopIfTrue="1" operator="equal">
      <formula>"Manage closely"</formula>
    </cfRule>
  </conditionalFormatting>
  <conditionalFormatting sqref="G3">
    <cfRule type="cellIs" dxfId="493" priority="13" stopIfTrue="1" operator="equal">
      <formula>"Keep informed"</formula>
    </cfRule>
    <cfRule type="cellIs" dxfId="492" priority="14" stopIfTrue="1" operator="equal">
      <formula>"Keep satisfied"</formula>
    </cfRule>
    <cfRule type="cellIs" dxfId="491" priority="15" stopIfTrue="1" operator="equal">
      <formula>"Manage closely"</formula>
    </cfRule>
  </conditionalFormatting>
  <conditionalFormatting sqref="I3">
    <cfRule type="cellIs" dxfId="490" priority="8" stopIfTrue="1" operator="lessThan">
      <formula>NOW()-30</formula>
    </cfRule>
    <cfRule type="cellIs" dxfId="489" priority="9" operator="lessThan">
      <formula>NOW()</formula>
    </cfRule>
  </conditionalFormatting>
  <conditionalFormatting sqref="I3">
    <cfRule type="expression" dxfId="488" priority="7" stopIfTrue="1">
      <formula>ISBLANK(I3)=TRUE</formula>
    </cfRule>
  </conditionalFormatting>
  <conditionalFormatting sqref="I16:I23">
    <cfRule type="cellIs" dxfId="487" priority="2" operator="equal">
      <formula>"None"</formula>
    </cfRule>
    <cfRule type="containsText" dxfId="486" priority="3" operator="containsText" text="positive">
      <formula>NOT(ISERROR(SEARCH("positive",I16)))</formula>
    </cfRule>
    <cfRule type="containsText" dxfId="485" priority="4" operator="containsText" text="negative">
      <formula>NOT(ISERROR(SEARCH("negative",I16)))</formula>
    </cfRule>
  </conditionalFormatting>
  <conditionalFormatting sqref="F3">
    <cfRule type="cellIs" dxfId="484" priority="1" operator="equal">
      <formula>"None"</formula>
    </cfRule>
  </conditionalFormatting>
  <hyperlinks>
    <hyperlink ref="H1:I1" location="'6'!A5" tooltip="Next Risk" display="Next Risk &gt;&gt;" xr:uid="{22D9A88A-B19A-4599-91B2-4D0C9352B829}"/>
    <hyperlink ref="A1:B1" location="'Risk Register'!A1" tooltip="Back to Register" display=" &lt;&lt; Back to Register" xr:uid="{76D3907C-FFA3-4730-9FA1-1E1773A3706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E0F3301-0A9E-40FD-8DB2-157106E2AFAB}">
            <xm:f>Methodology!$J$23</xm:f>
            <x14:dxf>
              <font>
                <color rgb="FF006100"/>
              </font>
              <fill>
                <patternFill>
                  <bgColor rgb="FFC6EFCE"/>
                </patternFill>
              </fill>
            </x14:dxf>
          </x14:cfRule>
          <x14:cfRule type="cellIs" priority="11" operator="equal" id="{61B59FA1-B193-4B85-916C-5DAB3F75ED43}">
            <xm:f>Methodology!$J$22</xm:f>
            <x14:dxf>
              <font>
                <color rgb="FF9C5700"/>
              </font>
              <fill>
                <patternFill>
                  <bgColor rgb="FFFFEB9C"/>
                </patternFill>
              </fill>
            </x14:dxf>
          </x14:cfRule>
          <x14:cfRule type="cellIs" priority="12" operator="equal" id="{C97CE390-B5E5-4913-9E01-AA9FA687523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EA08E84-FB62-4124-936D-BDED7B8546DD}">
          <x14:formula1>
            <xm:f>Methodology!$C$6:$C$10</xm:f>
          </x14:formula1>
          <xm:sqref>F8:H13</xm:sqref>
        </x14:dataValidation>
        <x14:dataValidation type="list" allowBlank="1" showInputMessage="1" showErrorMessage="1" xr:uid="{9C059E18-AEEA-4D12-8E92-6649018889F1}">
          <x14:formula1>
            <xm:f>Methodology!$C$104:$C$114</xm:f>
          </x14:formula1>
          <xm:sqref>F23:H23</xm:sqref>
        </x14:dataValidation>
        <x14:dataValidation type="list" allowBlank="1" showInputMessage="1" showErrorMessage="1" xr:uid="{ECB69EE4-257B-4AD5-A3D3-0C6FF8CBC9C0}">
          <x14:formula1>
            <xm:f>Methodology!$C$91:$C$101</xm:f>
          </x14:formula1>
          <xm:sqref>F22:H22</xm:sqref>
        </x14:dataValidation>
        <x14:dataValidation type="list" allowBlank="1" showInputMessage="1" showErrorMessage="1" xr:uid="{AE3C1F6B-3AA6-4938-BCD8-8B5CB36748A2}">
          <x14:formula1>
            <xm:f>Methodology!$C$78:$C$88</xm:f>
          </x14:formula1>
          <xm:sqref>F21:H21</xm:sqref>
        </x14:dataValidation>
        <x14:dataValidation type="list" allowBlank="1" showInputMessage="1" showErrorMessage="1" xr:uid="{BC278492-9B5B-4164-9D84-63A359909096}">
          <x14:formula1>
            <xm:f>Methodology!$C$52:$C$62</xm:f>
          </x14:formula1>
          <xm:sqref>F19:H19</xm:sqref>
        </x14:dataValidation>
        <x14:dataValidation type="list" allowBlank="1" showInputMessage="1" showErrorMessage="1" xr:uid="{982F6984-8726-44FE-AC8D-269E3ADD080B}">
          <x14:formula1>
            <xm:f>Methodology!$C$26:$C$36</xm:f>
          </x14:formula1>
          <xm:sqref>F17:H17</xm:sqref>
        </x14:dataValidation>
        <x14:dataValidation type="list" allowBlank="1" showInputMessage="1" showErrorMessage="1" xr:uid="{B3808F43-EEB3-4489-BB82-F1A294D65E1E}">
          <x14:formula1>
            <xm:f>Methodology!$C$13:$C$23</xm:f>
          </x14:formula1>
          <xm:sqref>F16:H16</xm:sqref>
        </x14:dataValidation>
        <x14:dataValidation type="list" allowBlank="1" showInputMessage="1" showErrorMessage="1" xr:uid="{9EB365BF-524C-43B3-AD95-A28C1ADB872B}">
          <x14:formula1>
            <xm:f>Methodology!$C$65:$C$75</xm:f>
          </x14:formula1>
          <xm:sqref>F20:H20</xm:sqref>
        </x14:dataValidation>
        <x14:dataValidation type="list" allowBlank="1" showInputMessage="1" showErrorMessage="1" xr:uid="{551E1BF4-94F6-451B-8DB3-C2C583C078FE}">
          <x14:formula1>
            <xm:f>Methodology!$C$39:$C$49</xm:f>
          </x14:formula1>
          <xm:sqref>F18:H18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80" priority="19" stopIfTrue="1" operator="equal">
      <formula>"Medium"</formula>
    </cfRule>
    <cfRule type="cellIs" dxfId="479" priority="20" stopIfTrue="1" operator="equal">
      <formula>"High"</formula>
    </cfRule>
    <cfRule type="cellIs" dxfId="478" priority="21" stopIfTrue="1" operator="equal">
      <formula>"Extreme"</formula>
    </cfRule>
  </conditionalFormatting>
  <conditionalFormatting sqref="G2">
    <cfRule type="cellIs" dxfId="477" priority="16" stopIfTrue="1" operator="equal">
      <formula>"Keep informed"</formula>
    </cfRule>
    <cfRule type="cellIs" dxfId="476" priority="17" stopIfTrue="1" operator="equal">
      <formula>"Keep satisfied"</formula>
    </cfRule>
    <cfRule type="cellIs" dxfId="475" priority="18" stopIfTrue="1" operator="equal">
      <formula>"Manage closely"</formula>
    </cfRule>
  </conditionalFormatting>
  <conditionalFormatting sqref="G3">
    <cfRule type="cellIs" dxfId="474" priority="13" stopIfTrue="1" operator="equal">
      <formula>"Keep informed"</formula>
    </cfRule>
    <cfRule type="cellIs" dxfId="473" priority="14" stopIfTrue="1" operator="equal">
      <formula>"Keep satisfied"</formula>
    </cfRule>
    <cfRule type="cellIs" dxfId="472" priority="15" stopIfTrue="1" operator="equal">
      <formula>"Manage closely"</formula>
    </cfRule>
  </conditionalFormatting>
  <conditionalFormatting sqref="I3">
    <cfRule type="cellIs" dxfId="471" priority="8" stopIfTrue="1" operator="lessThan">
      <formula>NOW()-30</formula>
    </cfRule>
    <cfRule type="cellIs" dxfId="470" priority="9" operator="lessThan">
      <formula>NOW()</formula>
    </cfRule>
  </conditionalFormatting>
  <conditionalFormatting sqref="I3">
    <cfRule type="expression" dxfId="469" priority="7" stopIfTrue="1">
      <formula>ISBLANK(I3)=TRUE</formula>
    </cfRule>
  </conditionalFormatting>
  <conditionalFormatting sqref="I16:I23">
    <cfRule type="cellIs" dxfId="468" priority="2" operator="equal">
      <formula>"None"</formula>
    </cfRule>
    <cfRule type="containsText" dxfId="467" priority="3" operator="containsText" text="positive">
      <formula>NOT(ISERROR(SEARCH("positive",I16)))</formula>
    </cfRule>
    <cfRule type="containsText" dxfId="466" priority="4" operator="containsText" text="negative">
      <formula>NOT(ISERROR(SEARCH("negative",I16)))</formula>
    </cfRule>
  </conditionalFormatting>
  <conditionalFormatting sqref="F3">
    <cfRule type="cellIs" dxfId="465" priority="1" operator="equal">
      <formula>"None"</formula>
    </cfRule>
  </conditionalFormatting>
  <hyperlinks>
    <hyperlink ref="H1:I1" location="'7'!A5" tooltip="Next Risk" display="Next Risk &gt;&gt;" xr:uid="{018C6BDB-3E4A-484D-A78C-A7A05D0007F3}"/>
    <hyperlink ref="A1:B1" location="'Risk Register'!A1" tooltip="Back to Register" display=" &lt;&lt; Back to Register" xr:uid="{01A467F9-249C-492A-8478-C3CB586851A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51F856CE-FE68-4ADD-A12B-906A7B5A9951}">
            <xm:f>Methodology!$J$23</xm:f>
            <x14:dxf>
              <font>
                <color rgb="FF006100"/>
              </font>
              <fill>
                <patternFill>
                  <bgColor rgb="FFC6EFCE"/>
                </patternFill>
              </fill>
            </x14:dxf>
          </x14:cfRule>
          <x14:cfRule type="cellIs" priority="11" operator="equal" id="{74A27A78-941F-4424-90FC-00D2C7AA55AF}">
            <xm:f>Methodology!$J$22</xm:f>
            <x14:dxf>
              <font>
                <color rgb="FF9C5700"/>
              </font>
              <fill>
                <patternFill>
                  <bgColor rgb="FFFFEB9C"/>
                </patternFill>
              </fill>
            </x14:dxf>
          </x14:cfRule>
          <x14:cfRule type="cellIs" priority="12" operator="equal" id="{7DC4CF50-C964-404E-9A56-E4B16FAAB87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5F6CA60-9283-44C2-93C7-C88200B6751B}">
          <x14:formula1>
            <xm:f>Methodology!$C$6:$C$10</xm:f>
          </x14:formula1>
          <xm:sqref>F8:H13</xm:sqref>
        </x14:dataValidation>
        <x14:dataValidation type="list" allowBlank="1" showInputMessage="1" showErrorMessage="1" xr:uid="{F670161C-939E-4D80-AEBA-6998BB158609}">
          <x14:formula1>
            <xm:f>Methodology!$C$104:$C$114</xm:f>
          </x14:formula1>
          <xm:sqref>F23:H23</xm:sqref>
        </x14:dataValidation>
        <x14:dataValidation type="list" allowBlank="1" showInputMessage="1" showErrorMessage="1" xr:uid="{1EDF756B-5427-4F84-A92B-37CD126B49C0}">
          <x14:formula1>
            <xm:f>Methodology!$C$91:$C$101</xm:f>
          </x14:formula1>
          <xm:sqref>F22:H22</xm:sqref>
        </x14:dataValidation>
        <x14:dataValidation type="list" allowBlank="1" showInputMessage="1" showErrorMessage="1" xr:uid="{EA7607F5-04AF-4E70-BAF2-1763B4F6FAD9}">
          <x14:formula1>
            <xm:f>Methodology!$C$78:$C$88</xm:f>
          </x14:formula1>
          <xm:sqref>F21:H21</xm:sqref>
        </x14:dataValidation>
        <x14:dataValidation type="list" allowBlank="1" showInputMessage="1" showErrorMessage="1" xr:uid="{03D1B6CF-F97A-4968-8AE8-78954C2F016C}">
          <x14:formula1>
            <xm:f>Methodology!$C$52:$C$62</xm:f>
          </x14:formula1>
          <xm:sqref>F19:H19</xm:sqref>
        </x14:dataValidation>
        <x14:dataValidation type="list" allowBlank="1" showInputMessage="1" showErrorMessage="1" xr:uid="{BCB715E2-1B1C-49F0-B61B-88BC6FB4FF23}">
          <x14:formula1>
            <xm:f>Methodology!$C$26:$C$36</xm:f>
          </x14:formula1>
          <xm:sqref>F17:H17</xm:sqref>
        </x14:dataValidation>
        <x14:dataValidation type="list" allowBlank="1" showInputMessage="1" showErrorMessage="1" xr:uid="{6A5A8248-1E2C-4013-959B-A3960454851C}">
          <x14:formula1>
            <xm:f>Methodology!$C$13:$C$23</xm:f>
          </x14:formula1>
          <xm:sqref>F16:H16</xm:sqref>
        </x14:dataValidation>
        <x14:dataValidation type="list" allowBlank="1" showInputMessage="1" showErrorMessage="1" xr:uid="{2ABE5EFB-5AE3-419B-987D-2C71C7D16D19}">
          <x14:formula1>
            <xm:f>Methodology!$C$65:$C$75</xm:f>
          </x14:formula1>
          <xm:sqref>F20:H20</xm:sqref>
        </x14:dataValidation>
        <x14:dataValidation type="list" allowBlank="1" showInputMessage="1" showErrorMessage="1" xr:uid="{1C31923D-5988-43E1-BC6A-518075DFAAC6}">
          <x14:formula1>
            <xm:f>Methodology!$C$39:$C$49</xm:f>
          </x14:formula1>
          <xm:sqref>F18:H18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61" priority="19" stopIfTrue="1" operator="equal">
      <formula>"Medium"</formula>
    </cfRule>
    <cfRule type="cellIs" dxfId="460" priority="20" stopIfTrue="1" operator="equal">
      <formula>"High"</formula>
    </cfRule>
    <cfRule type="cellIs" dxfId="459" priority="21" stopIfTrue="1" operator="equal">
      <formula>"Extreme"</formula>
    </cfRule>
  </conditionalFormatting>
  <conditionalFormatting sqref="G2">
    <cfRule type="cellIs" dxfId="458" priority="16" stopIfTrue="1" operator="equal">
      <formula>"Keep informed"</formula>
    </cfRule>
    <cfRule type="cellIs" dxfId="457" priority="17" stopIfTrue="1" operator="equal">
      <formula>"Keep satisfied"</formula>
    </cfRule>
    <cfRule type="cellIs" dxfId="456" priority="18" stopIfTrue="1" operator="equal">
      <formula>"Manage closely"</formula>
    </cfRule>
  </conditionalFormatting>
  <conditionalFormatting sqref="G3">
    <cfRule type="cellIs" dxfId="455" priority="13" stopIfTrue="1" operator="equal">
      <formula>"Keep informed"</formula>
    </cfRule>
    <cfRule type="cellIs" dxfId="454" priority="14" stopIfTrue="1" operator="equal">
      <formula>"Keep satisfied"</formula>
    </cfRule>
    <cfRule type="cellIs" dxfId="453" priority="15" stopIfTrue="1" operator="equal">
      <formula>"Manage closely"</formula>
    </cfRule>
  </conditionalFormatting>
  <conditionalFormatting sqref="I3">
    <cfRule type="cellIs" dxfId="452" priority="8" stopIfTrue="1" operator="lessThan">
      <formula>NOW()-30</formula>
    </cfRule>
    <cfRule type="cellIs" dxfId="451" priority="9" operator="lessThan">
      <formula>NOW()</formula>
    </cfRule>
  </conditionalFormatting>
  <conditionalFormatting sqref="I3">
    <cfRule type="expression" dxfId="450" priority="7" stopIfTrue="1">
      <formula>ISBLANK(I3)=TRUE</formula>
    </cfRule>
  </conditionalFormatting>
  <conditionalFormatting sqref="I16:I23">
    <cfRule type="cellIs" dxfId="449" priority="2" operator="equal">
      <formula>"None"</formula>
    </cfRule>
    <cfRule type="containsText" dxfId="448" priority="3" operator="containsText" text="positive">
      <formula>NOT(ISERROR(SEARCH("positive",I16)))</formula>
    </cfRule>
    <cfRule type="containsText" dxfId="447" priority="4" operator="containsText" text="negative">
      <formula>NOT(ISERROR(SEARCH("negative",I16)))</formula>
    </cfRule>
  </conditionalFormatting>
  <conditionalFormatting sqref="F3">
    <cfRule type="cellIs" dxfId="446" priority="1" operator="equal">
      <formula>"None"</formula>
    </cfRule>
  </conditionalFormatting>
  <hyperlinks>
    <hyperlink ref="H1:I1" location="'8'!A5" tooltip="Next Risk" display="Next Risk &gt;&gt;" xr:uid="{16E566C0-B43B-4EC0-A91E-970432999DE6}"/>
    <hyperlink ref="A1:B1" location="'Risk Register'!A1" tooltip="Back to Register" display=" &lt;&lt; Back to Register" xr:uid="{1D6FAB32-52CA-41F3-B232-E93F3446931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775F460C-0843-4258-B683-BBDB1287A645}">
            <xm:f>Methodology!$J$23</xm:f>
            <x14:dxf>
              <font>
                <color rgb="FF006100"/>
              </font>
              <fill>
                <patternFill>
                  <bgColor rgb="FFC6EFCE"/>
                </patternFill>
              </fill>
            </x14:dxf>
          </x14:cfRule>
          <x14:cfRule type="cellIs" priority="11" operator="equal" id="{2C03F6B1-5F7C-4390-8004-3D19B25627AE}">
            <xm:f>Methodology!$J$22</xm:f>
            <x14:dxf>
              <font>
                <color rgb="FF9C5700"/>
              </font>
              <fill>
                <patternFill>
                  <bgColor rgb="FFFFEB9C"/>
                </patternFill>
              </fill>
            </x14:dxf>
          </x14:cfRule>
          <x14:cfRule type="cellIs" priority="12" operator="equal" id="{3DD44757-CCF1-4EE1-8BA9-A306FF1E9AB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B4CD8EC6-65BD-42D0-8192-3B0FF9D24A52}">
          <x14:formula1>
            <xm:f>Methodology!$C$6:$C$10</xm:f>
          </x14:formula1>
          <xm:sqref>F8:H13</xm:sqref>
        </x14:dataValidation>
        <x14:dataValidation type="list" allowBlank="1" showInputMessage="1" showErrorMessage="1" xr:uid="{61FF435A-A8E1-4BDF-B6E8-41EA97D4DE20}">
          <x14:formula1>
            <xm:f>Methodology!$C$104:$C$114</xm:f>
          </x14:formula1>
          <xm:sqref>F23:H23</xm:sqref>
        </x14:dataValidation>
        <x14:dataValidation type="list" allowBlank="1" showInputMessage="1" showErrorMessage="1" xr:uid="{924FB553-BE06-414E-B68F-4EB6ED2D96EA}">
          <x14:formula1>
            <xm:f>Methodology!$C$91:$C$101</xm:f>
          </x14:formula1>
          <xm:sqref>F22:H22</xm:sqref>
        </x14:dataValidation>
        <x14:dataValidation type="list" allowBlank="1" showInputMessage="1" showErrorMessage="1" xr:uid="{C2C9A52A-04D5-4C26-9DC7-9571DBC4794A}">
          <x14:formula1>
            <xm:f>Methodology!$C$78:$C$88</xm:f>
          </x14:formula1>
          <xm:sqref>F21:H21</xm:sqref>
        </x14:dataValidation>
        <x14:dataValidation type="list" allowBlank="1" showInputMessage="1" showErrorMessage="1" xr:uid="{8529E914-295B-431D-80AF-C177C47AE122}">
          <x14:formula1>
            <xm:f>Methodology!$C$52:$C$62</xm:f>
          </x14:formula1>
          <xm:sqref>F19:H19</xm:sqref>
        </x14:dataValidation>
        <x14:dataValidation type="list" allowBlank="1" showInputMessage="1" showErrorMessage="1" xr:uid="{A06A3CFF-AB85-45E3-8E84-FF0E5F73C255}">
          <x14:formula1>
            <xm:f>Methodology!$C$26:$C$36</xm:f>
          </x14:formula1>
          <xm:sqref>F17:H17</xm:sqref>
        </x14:dataValidation>
        <x14:dataValidation type="list" allowBlank="1" showInputMessage="1" showErrorMessage="1" xr:uid="{AEA20A58-F5DF-4F11-B20F-CC5BB106330E}">
          <x14:formula1>
            <xm:f>Methodology!$C$13:$C$23</xm:f>
          </x14:formula1>
          <xm:sqref>F16:H16</xm:sqref>
        </x14:dataValidation>
        <x14:dataValidation type="list" allowBlank="1" showInputMessage="1" showErrorMessage="1" xr:uid="{518B3D62-6A17-4ABD-87C4-CF1E43E44077}">
          <x14:formula1>
            <xm:f>Methodology!$C$65:$C$75</xm:f>
          </x14:formula1>
          <xm:sqref>F20:H20</xm:sqref>
        </x14:dataValidation>
        <x14:dataValidation type="list" allowBlank="1" showInputMessage="1" showErrorMessage="1" xr:uid="{57689461-F4A7-405C-97CF-F7E76B66C332}">
          <x14:formula1>
            <xm:f>Methodology!$C$39:$C$49</xm:f>
          </x14:formula1>
          <xm:sqref>F18:H18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derType xmlns="a20b042c-6aba-4e93-91bd-7771a2f2edf3" xsi:nil="true"/>
    <AppVersion xmlns="a20b042c-6aba-4e93-91bd-7771a2f2edf3" xsi:nil="true"/>
    <CultureName xmlns="a20b042c-6aba-4e93-91bd-7771a2f2edf3" xsi:nil="true"/>
    <NotebookType xmlns="a20b042c-6aba-4e93-91bd-7771a2f2edf3" xsi:nil="true"/>
    <TeamsChannelId xmlns="a20b042c-6aba-4e93-91bd-7771a2f2edf3" xsi:nil="true"/>
    <MediaLengthInSeconds xmlns="a20b042c-6aba-4e93-91bd-7771a2f2edf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FA4DA00BDA9884D919BE008382A3BE3" ma:contentTypeVersion="15" ma:contentTypeDescription="Create a new document." ma:contentTypeScope="" ma:versionID="5d6f0279e0da94050c8d5d96fd57ef7c">
  <xsd:schema xmlns:xsd="http://www.w3.org/2001/XMLSchema" xmlns:xs="http://www.w3.org/2001/XMLSchema" xmlns:p="http://schemas.microsoft.com/office/2006/metadata/properties" xmlns:ns2="a20b042c-6aba-4e93-91bd-7771a2f2edf3" targetNamespace="http://schemas.microsoft.com/office/2006/metadata/properties" ma:root="true" ma:fieldsID="c7d65b731a2529fb369d3492d2232b93" ns2:_="">
    <xsd:import namespace="a20b042c-6aba-4e93-91bd-7771a2f2edf3"/>
    <xsd:element name="properties">
      <xsd:complexType>
        <xsd:sequence>
          <xsd:element name="documentManagement">
            <xsd:complexType>
              <xsd:all>
                <xsd:element ref="ns2:NotebookType" minOccurs="0"/>
                <xsd:element ref="ns2:FolderType" minOccurs="0"/>
                <xsd:element ref="ns2:CultureName" minOccurs="0"/>
                <xsd:element ref="ns2:AppVersion" minOccurs="0"/>
                <xsd:element ref="ns2:TeamsChannelId"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0b042c-6aba-4e93-91bd-7771a2f2edf3" elementFormDefault="qualified">
    <xsd:import namespace="http://schemas.microsoft.com/office/2006/documentManagement/types"/>
    <xsd:import namespace="http://schemas.microsoft.com/office/infopath/2007/PartnerControls"/>
    <xsd:element name="NotebookType" ma:index="8" nillable="true" ma:displayName="Notebook Type" ma:internalName="NotebookType">
      <xsd:simpleType>
        <xsd:restriction base="dms:Text"/>
      </xsd:simpleType>
    </xsd:element>
    <xsd:element name="FolderType" ma:index="9" nillable="true" ma:displayName="Folder Type" ma:internalName="FolderType">
      <xsd:simpleType>
        <xsd:restriction base="dms:Text"/>
      </xsd:simpleType>
    </xsd:element>
    <xsd:element name="CultureName" ma:index="10" nillable="true" ma:displayName="Culture Name" ma:internalName="CultureName">
      <xsd:simpleType>
        <xsd:restriction base="dms:Text"/>
      </xsd:simpleType>
    </xsd:element>
    <xsd:element name="AppVersion" ma:index="11" nillable="true" ma:displayName="App Version" ma:internalName="AppVersion">
      <xsd:simpleType>
        <xsd:restriction base="dms:Text"/>
      </xsd:simpleType>
    </xsd:element>
    <xsd:element name="TeamsChannelId" ma:index="12" nillable="true" ma:displayName="Teams Channel Id" ma:internalName="TeamsChannelId">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BEB6C-0667-4BE5-92B7-8F5B1D57876E}">
  <ds:schemaRefs>
    <ds:schemaRef ds:uri="http://schemas.microsoft.com/sharepoint/v3/contenttype/forms"/>
  </ds:schemaRefs>
</ds:datastoreItem>
</file>

<file path=customXml/itemProps2.xml><?xml version="1.0" encoding="utf-8"?>
<ds:datastoreItem xmlns:ds="http://schemas.openxmlformats.org/officeDocument/2006/customXml" ds:itemID="{C68607C2-A796-400A-9B33-F891CAB33EE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2f498ea3-f73d-4cf9-868b-af49d77b4ca9"/>
    <ds:schemaRef ds:uri="a074caa6-7fc1-45e8-aa93-0339caabf79f"/>
    <ds:schemaRef ds:uri="http://www.w3.org/XML/1998/namespace"/>
  </ds:schemaRefs>
</ds:datastoreItem>
</file>

<file path=customXml/itemProps3.xml><?xml version="1.0" encoding="utf-8"?>
<ds:datastoreItem xmlns:ds="http://schemas.openxmlformats.org/officeDocument/2006/customXml" ds:itemID="{59D7C2DF-1563-4FE6-8745-97412BAFD7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vt:i4>
      </vt:variant>
    </vt:vector>
  </HeadingPairs>
  <TitlesOfParts>
    <vt:vector size="35" baseType="lpstr">
      <vt:lpstr>Risk Register</vt:lpstr>
      <vt:lpstr>Example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Methodology</vt:lpstr>
      <vt:lpstr>Owner</vt:lpstr>
      <vt:lpstr>Sponsor</vt:lpstr>
    </vt:vector>
  </TitlesOfParts>
  <Manager>Paul Muller</Manager>
  <Company>Institute of Project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Register Template</dc:title>
  <dc:subject>Risk Register</dc:subject>
  <dc:creator>Institute of Project Management</dc:creator>
  <cp:lastModifiedBy>Paul Muller, CPD</cp:lastModifiedBy>
  <cp:lastPrinted>2014-08-09T00:46:13Z</cp:lastPrinted>
  <dcterms:created xsi:type="dcterms:W3CDTF">2009-03-19T01:50:14Z</dcterms:created>
  <dcterms:modified xsi:type="dcterms:W3CDTF">2021-06-06T03:20:01Z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0x010100EFA4DA00BDA9884D919BE008382A3BE3</vt:lpwstr>
  </property>
  <property fmtid="{D5CDD505-2E9C-101B-9397-08002B2CF9AE}" pid="3" name="Order">
    <vt:r8>1000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AuthorIds_UIVersion_15872">
    <vt:lpwstr>12</vt:lpwstr>
  </property>
  <property fmtid="{D5CDD505-2E9C-101B-9397-08002B2CF9AE}" pid="8" name="_SourceUrl">
    <vt:lpwstr/>
  </property>
  <property fmtid="{D5CDD505-2E9C-101B-9397-08002B2CF9AE}" pid="9" name="_SharedFileIndex">
    <vt:lpwstr/>
  </property>
  <property fmtid="{D5CDD505-2E9C-101B-9397-08002B2CF9AE}" pid="10" name="AuthorIds_UIVersion_12800">
    <vt:lpwstr>122</vt:lpwstr>
  </property>
  <property fmtid="{D5CDD505-2E9C-101B-9397-08002B2CF9AE}" pid="11" name="ComplianceAssetId">
    <vt:lpwstr/>
  </property>
  <property fmtid="{D5CDD505-2E9C-101B-9397-08002B2CF9AE}" pid="12" name="AuthorIds_UIVersion_13312">
    <vt:lpwstr>122</vt:lpwstr>
  </property>
  <property fmtid="{D5CDD505-2E9C-101B-9397-08002B2CF9AE}" pid="13" name="AuthorIds_UIVersion_13824">
    <vt:lpwstr>122</vt:lpwstr>
  </property>
  <property fmtid="{D5CDD505-2E9C-101B-9397-08002B2CF9AE}" pid="14" name="AuthorIds_UIVersion_10752">
    <vt:lpwstr>12</vt:lpwstr>
  </property>
  <property fmtid="{D5CDD505-2E9C-101B-9397-08002B2CF9AE}" pid="15" name="AuthorIds_UIVersion_15360">
    <vt:lpwstr>122</vt:lpwstr>
  </property>
  <property fmtid="{D5CDD505-2E9C-101B-9397-08002B2CF9AE}" pid="16" name="_ExtendedDescription">
    <vt:lpwstr/>
  </property>
  <property fmtid="{D5CDD505-2E9C-101B-9397-08002B2CF9AE}" pid="17" name="AuthorIds_UIVersion_14848">
    <vt:lpwstr>122</vt:lpwstr>
  </property>
  <property fmtid="{D5CDD505-2E9C-101B-9397-08002B2CF9AE}" pid="18" name="TriggerFlowInfo">
    <vt:lpwstr/>
  </property>
  <property fmtid="{D5CDD505-2E9C-101B-9397-08002B2CF9AE}" pid="19" name="AuthorIds_UIVersion_11776">
    <vt:lpwstr>12</vt:lpwstr>
  </property>
  <property fmtid="{D5CDD505-2E9C-101B-9397-08002B2CF9AE}" pid="20" name="AuthorIds_UIVersion_12288">
    <vt:lpwstr>122</vt:lpwstr>
  </property>
</Properties>
</file>